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fin.izvestaj" sheetId="1" r:id="rId1"/>
  </sheets>
  <definedNames/>
  <calcPr fullCalcOnLoad="1"/>
</workbook>
</file>

<file path=xl/sharedStrings.xml><?xml version="1.0" encoding="utf-8"?>
<sst xmlns="http://schemas.openxmlformats.org/spreadsheetml/2006/main" count="168" uniqueCount="146">
  <si>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</si>
  <si>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</si>
  <si>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</si>
  <si>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</si>
  <si>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Социјална давања запосленима</t>
  </si>
  <si>
    <t>Отпремнине и помоћи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</si>
  <si>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</si>
  <si>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</si>
  <si>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</si>
  <si>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</si>
  <si>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</si>
  <si>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</si>
  <si>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Трошкови путовања</t>
  </si>
  <si>
    <t>Трошкови службених путовања у земљи</t>
  </si>
  <si>
    <t>Услуге по уговору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</si>
  <si>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</si>
  <si>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</si>
  <si>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</si>
  <si>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</si>
  <si>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</si>
  <si>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</si>
  <si>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</si>
  <si>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</si>
  <si>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</si>
  <si>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Машине и опрема</t>
  </si>
  <si>
    <t>Накнаде за социјалну заштиту из буџета</t>
  </si>
  <si>
    <t>Остали порези</t>
  </si>
  <si>
    <t>Конто</t>
  </si>
  <si>
    <t>Опис</t>
  </si>
  <si>
    <t>Шифра корисника</t>
  </si>
  <si>
    <t>Административна опрема</t>
  </si>
  <si>
    <t>Јед. бр. буџ. корисника</t>
  </si>
  <si>
    <t>Издаци из осталих извора</t>
  </si>
  <si>
    <t>Укупно</t>
  </si>
  <si>
    <t>Расходи за запослене</t>
  </si>
  <si>
    <t>Плате, додаци и накнаде запослених</t>
  </si>
  <si>
    <t>Накнаде трошкова за запослене</t>
  </si>
  <si>
    <t>Награде запосленима и остали посебни расходи</t>
  </si>
  <si>
    <t>Коришћење роба и услуга</t>
  </si>
  <si>
    <t>Текуће поправке и одржавање</t>
  </si>
  <si>
    <t>Остали расходи</t>
  </si>
  <si>
    <t>Порези, обавезне таксе и казне</t>
  </si>
  <si>
    <t>Новчане казне и пенали по решењу судова</t>
  </si>
  <si>
    <t>Отпремнине приликом одласка у пензију</t>
  </si>
  <si>
    <t>Накнаде трошкова за превоз на посао и са посла</t>
  </si>
  <si>
    <t>Трошкови банкарских услуга</t>
  </si>
  <si>
    <t>Услуге за електричну енергију</t>
  </si>
  <si>
    <t>Услуге водовода и канализације</t>
  </si>
  <si>
    <t>Дератизација</t>
  </si>
  <si>
    <t>Одвоз отпада</t>
  </si>
  <si>
    <t>Услуге мобилног телефона</t>
  </si>
  <si>
    <t>Поштанске услуге</t>
  </si>
  <si>
    <t>Осигурање зграда</t>
  </si>
  <si>
    <t>Осигурање возила</t>
  </si>
  <si>
    <t>Трошкови дневница (исхране) на службеном путу</t>
  </si>
  <si>
    <t>Трошкови превоза на службеном путу</t>
  </si>
  <si>
    <t>Трошкови смештаја на службеном путу</t>
  </si>
  <si>
    <t>Котизација за семинаре</t>
  </si>
  <si>
    <t>Услуге вештачења</t>
  </si>
  <si>
    <t>Остале стручне услуге</t>
  </si>
  <si>
    <t>Електричне инсталације</t>
  </si>
  <si>
    <t>Механичке поправке</t>
  </si>
  <si>
    <t>Канцеларијски материјал</t>
  </si>
  <si>
    <t>Материјал за саобраћај</t>
  </si>
  <si>
    <t>Бензин</t>
  </si>
  <si>
    <t>Материјали за одржавање хигијене и угоститељство</t>
  </si>
  <si>
    <t>Хемијска средства за чишћење</t>
  </si>
  <si>
    <t>Регистрација возила</t>
  </si>
  <si>
    <t>Штампачи</t>
  </si>
  <si>
    <t>Електронска опрема</t>
  </si>
  <si>
    <t>Трансфери од других нивоа власти</t>
  </si>
  <si>
    <t>Текући трансфери од других нивоа власти</t>
  </si>
  <si>
    <t>Текући трансфери из буџета Града за социјална давања</t>
  </si>
  <si>
    <t>УКУПНИ ПРИХОДИ</t>
  </si>
  <si>
    <t>Једнократна помоћ-радно ангажовање</t>
  </si>
  <si>
    <t>УКУПНИ РАСХОДИ</t>
  </si>
  <si>
    <t>Средства из буџета
Града</t>
  </si>
  <si>
    <t>Приходи из буџета
Града</t>
  </si>
  <si>
    <t>Приходи из осталих извора</t>
  </si>
  <si>
    <r>
      <t>II РАСХОДИ</t>
    </r>
    <r>
      <rPr>
        <b/>
        <sz val="12"/>
        <rFont val="Arial"/>
        <family val="2"/>
      </rPr>
      <t xml:space="preserve">
</t>
    </r>
  </si>
  <si>
    <r>
      <t>I ПРИХОДИ</t>
    </r>
    <r>
      <rPr>
        <b/>
        <sz val="12"/>
        <rFont val="Arial"/>
        <family val="2"/>
      </rPr>
      <t xml:space="preserve">
</t>
    </r>
  </si>
  <si>
    <t>Телефон,телекс и телефакс</t>
  </si>
  <si>
    <t>Јубиларне награде</t>
  </si>
  <si>
    <t>динара</t>
  </si>
  <si>
    <t>Текући трансфери из буџета Града -плате</t>
  </si>
  <si>
    <t>Текући трансфери из буџета Града за материјалне трошкове</t>
  </si>
  <si>
    <t>Трошкови грејања-дрво</t>
  </si>
  <si>
    <t>Остале донације,дотације и трансфери</t>
  </si>
  <si>
    <t>Остале текуће донације,дотације и трансфери</t>
  </si>
  <si>
    <t>Накнаде члановима управних и надзорних одбора</t>
  </si>
  <si>
    <t>Остали материјали и услуге за текуће поправке</t>
  </si>
  <si>
    <t>Осигурање запослених</t>
  </si>
  <si>
    <t>Централно грејање</t>
  </si>
  <si>
    <t>Услуге одржавања рачунара</t>
  </si>
  <si>
    <t>Услуге информисања јавности</t>
  </si>
  <si>
    <t>Накнада штете за неискоришћен г.о.</t>
  </si>
  <si>
    <t>Отпремнине у случају отпуштања с посла</t>
  </si>
  <si>
    <t>Репрезантација</t>
  </si>
  <si>
    <t>Остале поправке и одржавање опреме за саобраћај</t>
  </si>
  <si>
    <t>Остале поправке и одржавање административне опреме</t>
  </si>
  <si>
    <t>Становање уз подршку</t>
  </si>
  <si>
    <t>Остале текуће донације, дотације и трансфери</t>
  </si>
  <si>
    <t>733121-1</t>
  </si>
  <si>
    <t>733121-2</t>
  </si>
  <si>
    <t>733121-3</t>
  </si>
  <si>
    <t>472931-1</t>
  </si>
  <si>
    <t>472931-3</t>
  </si>
  <si>
    <t>472931-5</t>
  </si>
  <si>
    <t>472931-8</t>
  </si>
  <si>
    <t>ШЕФ РАЧУНОВОДСТВА
        Тања Младеновић</t>
  </si>
  <si>
    <t>Рачунарска опрема</t>
  </si>
  <si>
    <t>Накнаде у натури</t>
  </si>
  <si>
    <t>Поклони за децу запослених</t>
  </si>
  <si>
    <t>Услуге чишћења</t>
  </si>
  <si>
    <t>Остале услуге комуникација</t>
  </si>
  <si>
    <t>Услуге за одржавање софтвера</t>
  </si>
  <si>
    <t>Специјализоване услуге</t>
  </si>
  <si>
    <t>Остале специјализоване услуге</t>
  </si>
  <si>
    <t>Остали материјали за превозна средства</t>
  </si>
  <si>
    <t>Накнаде из буџета у случају смрти</t>
  </si>
  <si>
    <t>Остале накнаде из буџета</t>
  </si>
  <si>
    <t>472931-9</t>
  </si>
  <si>
    <t>Становање уз подршку за младе</t>
  </si>
  <si>
    <t>Обавезне таксе</t>
  </si>
  <si>
    <t>Судске таксе</t>
  </si>
  <si>
    <r>
      <rPr>
        <b/>
        <sz val="14"/>
        <rFont val="Times New Roman"/>
        <family val="1"/>
      </rPr>
      <t>ВД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ДИРЕКТОР</t>
    </r>
    <r>
      <rPr>
        <sz val="14"/>
        <rFont val="Times New Roman"/>
        <family val="1"/>
      </rPr>
      <t xml:space="preserve">
 Драгана Арсић</t>
    </r>
  </si>
  <si>
    <t>Једнократна помоћ-Комисија</t>
  </si>
  <si>
    <t>Једнократна помоћ-ЦСР</t>
  </si>
  <si>
    <t>ЈП-Интернатски смештај</t>
  </si>
  <si>
    <t>Помоћ у медицинском лечењу запосленог или члана уже породице</t>
  </si>
  <si>
    <t>Остале помоћи запосленим радницима</t>
  </si>
  <si>
    <t>Остали издаци за стручно усавршавање</t>
  </si>
  <si>
    <t>Дизел гориво</t>
  </si>
  <si>
    <t>472931-7</t>
  </si>
  <si>
    <t>ЈП-Остала социјална давања</t>
  </si>
  <si>
    <t>Плате по основу цене рада</t>
  </si>
  <si>
    <t>Додатак за рад дужи од пуног радног времена</t>
  </si>
  <si>
    <t>Додатак за рад на дан државног и верског празника</t>
  </si>
  <si>
    <t>Додатак за рад ноћу</t>
  </si>
  <si>
    <t>Додатак за време проведено на раду (минули рад)</t>
  </si>
  <si>
    <t>Накнада зараде за време привремене спречености за рад до 30 дана услед болести</t>
  </si>
  <si>
    <t>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</t>
  </si>
  <si>
    <t>Остали додаци и накнаде запосленима</t>
  </si>
  <si>
    <t xml:space="preserve">Накнада штете запосленом 
за неискоришћени годишњи одмор </t>
  </si>
  <si>
    <t>ФИНАНСИЈСКИ ИЗВЕШТАЈ
ЈАВНЕ УСТАНОВЕ
  ЦЕНТАР ЗА СОЦИЈАЛНИ РАД У ВРАЊУ
ЗА ПЕРИОД ОД 01.01.2022.  -  31.12.2022. ГОДИНЕ
(у делу који се финансира из буџета Града)</t>
  </si>
  <si>
    <t>У Врању, 24.02.2023.год.
Број: 55100-291/1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</si>
</sst>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#,##0;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241A]d\.\ mmmm\ yyyy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n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4" fontId="7" fillId="4" borderId="25" xfId="0" applyNumberFormat="1" applyFont="1" applyFill="1" applyBorder="1" applyAlignment="1">
      <alignment vertical="center" wrapText="1"/>
    </xf>
    <xf numFmtId="0" fontId="7" fillId="4" borderId="26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4" borderId="30" xfId="0" applyFont="1" applyFill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4" borderId="36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4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" fontId="7" fillId="4" borderId="44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4" fillId="4" borderId="45" xfId="0" applyFont="1" applyFill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4" fontId="14" fillId="4" borderId="14" xfId="0" applyNumberFormat="1" applyFont="1" applyFill="1" applyBorder="1" applyAlignment="1">
      <alignment vertical="center" wrapText="1"/>
    </xf>
    <xf numFmtId="4" fontId="14" fillId="4" borderId="36" xfId="0" applyNumberFormat="1" applyFont="1" applyFill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4" fontId="5" fillId="0" borderId="36" xfId="0" applyNumberFormat="1" applyFont="1" applyBorder="1" applyAlignment="1">
      <alignment vertical="center" wrapText="1"/>
    </xf>
    <xf numFmtId="0" fontId="14" fillId="4" borderId="46" xfId="0" applyFont="1" applyFill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14" fillId="4" borderId="45" xfId="0" applyFont="1" applyFill="1" applyBorder="1" applyAlignment="1">
      <alignment horizontal="right" vertical="center" wrapText="1"/>
    </xf>
    <xf numFmtId="0" fontId="5" fillId="0" borderId="45" xfId="0" applyFont="1" applyBorder="1" applyAlignment="1">
      <alignment horizontal="right" vertical="center" wrapText="1"/>
    </xf>
    <xf numFmtId="4" fontId="5" fillId="0" borderId="47" xfId="0" applyNumberFormat="1" applyFont="1" applyBorder="1" applyAlignment="1">
      <alignment vertical="center" wrapText="1"/>
    </xf>
    <xf numFmtId="0" fontId="4" fillId="32" borderId="16" xfId="0" applyFont="1" applyFill="1" applyBorder="1" applyAlignment="1">
      <alignment vertical="center" wrapText="1"/>
    </xf>
    <xf numFmtId="0" fontId="4" fillId="32" borderId="26" xfId="0" applyFont="1" applyFill="1" applyBorder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4" fontId="5" fillId="0" borderId="48" xfId="0" applyNumberFormat="1" applyFont="1" applyBorder="1" applyAlignment="1">
      <alignment vertical="center" wrapText="1"/>
    </xf>
    <xf numFmtId="0" fontId="14" fillId="0" borderId="11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0" fontId="14" fillId="33" borderId="45" xfId="0" applyFont="1" applyFill="1" applyBorder="1" applyAlignment="1">
      <alignment horizontal="right" vertical="center" wrapText="1"/>
    </xf>
    <xf numFmtId="0" fontId="14" fillId="33" borderId="46" xfId="0" applyFont="1" applyFill="1" applyBorder="1" applyAlignment="1">
      <alignment vertical="center" wrapText="1"/>
    </xf>
    <xf numFmtId="4" fontId="14" fillId="33" borderId="14" xfId="0" applyNumberFormat="1" applyFont="1" applyFill="1" applyBorder="1" applyAlignment="1">
      <alignment vertical="center" wrapText="1"/>
    </xf>
    <xf numFmtId="0" fontId="14" fillId="33" borderId="45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4" fillId="33" borderId="14" xfId="0" applyFont="1" applyFill="1" applyBorder="1" applyAlignment="1">
      <alignment vertical="center" wrapText="1"/>
    </xf>
    <xf numFmtId="4" fontId="14" fillId="0" borderId="11" xfId="0" applyNumberFormat="1" applyFont="1" applyBorder="1" applyAlignment="1">
      <alignment vertical="center" wrapText="1"/>
    </xf>
    <xf numFmtId="4" fontId="14" fillId="0" borderId="49" xfId="0" applyNumberFormat="1" applyFont="1" applyBorder="1" applyAlignment="1">
      <alignment vertical="center" wrapText="1"/>
    </xf>
    <xf numFmtId="0" fontId="5" fillId="0" borderId="50" xfId="0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4" fontId="5" fillId="0" borderId="14" xfId="0" applyNumberFormat="1" applyFont="1" applyBorder="1" applyAlignment="1">
      <alignment vertical="center" wrapText="1"/>
    </xf>
    <xf numFmtId="4" fontId="5" fillId="0" borderId="47" xfId="0" applyNumberFormat="1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5" fillId="0" borderId="50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center"/>
    </xf>
    <xf numFmtId="4" fontId="58" fillId="0" borderId="0" xfId="0" applyNumberFormat="1" applyFont="1" applyBorder="1" applyAlignment="1">
      <alignment vertical="center" wrapText="1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 wrapText="1"/>
    </xf>
    <xf numFmtId="4" fontId="58" fillId="0" borderId="0" xfId="0" applyNumberFormat="1" applyFont="1" applyBorder="1" applyAlignment="1">
      <alignment wrapText="1"/>
    </xf>
    <xf numFmtId="0" fontId="61" fillId="0" borderId="0" xfId="0" applyFont="1" applyAlignment="1">
      <alignment wrapText="1"/>
    </xf>
    <xf numFmtId="2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59" fillId="0" borderId="0" xfId="0" applyFont="1" applyBorder="1" applyAlignment="1">
      <alignment/>
    </xf>
    <xf numFmtId="0" fontId="14" fillId="33" borderId="45" xfId="0" applyFont="1" applyFill="1" applyBorder="1" applyAlignment="1">
      <alignment horizontal="right" vertical="center" wrapText="1"/>
    </xf>
    <xf numFmtId="0" fontId="14" fillId="33" borderId="46" xfId="0" applyFont="1" applyFill="1" applyBorder="1" applyAlignment="1">
      <alignment vertical="center" wrapText="1"/>
    </xf>
    <xf numFmtId="4" fontId="14" fillId="33" borderId="14" xfId="0" applyNumberFormat="1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vertical="center" wrapText="1"/>
    </xf>
    <xf numFmtId="0" fontId="5" fillId="0" borderId="5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14" fillId="33" borderId="45" xfId="0" applyFont="1" applyFill="1" applyBorder="1" applyAlignment="1">
      <alignment vertical="center" wrapText="1"/>
    </xf>
    <xf numFmtId="4" fontId="5" fillId="0" borderId="36" xfId="0" applyNumberFormat="1" applyFont="1" applyFill="1" applyBorder="1" applyAlignment="1">
      <alignment vertical="center" wrapText="1"/>
    </xf>
    <xf numFmtId="4" fontId="14" fillId="33" borderId="36" xfId="0" applyNumberFormat="1" applyFont="1" applyFill="1" applyBorder="1" applyAlignment="1">
      <alignment vertical="center" wrapText="1"/>
    </xf>
    <xf numFmtId="4" fontId="14" fillId="0" borderId="36" xfId="0" applyNumberFormat="1" applyFont="1" applyFill="1" applyBorder="1" applyAlignment="1">
      <alignment vertical="center" wrapText="1"/>
    </xf>
    <xf numFmtId="4" fontId="5" fillId="0" borderId="48" xfId="0" applyNumberFormat="1" applyFont="1" applyFill="1" applyBorder="1" applyAlignment="1">
      <alignment vertical="center" wrapText="1"/>
    </xf>
    <xf numFmtId="4" fontId="5" fillId="0" borderId="43" xfId="0" applyNumberFormat="1" applyFont="1" applyBorder="1" applyAlignment="1">
      <alignment vertical="center" wrapText="1"/>
    </xf>
    <xf numFmtId="4" fontId="5" fillId="0" borderId="26" xfId="0" applyNumberFormat="1" applyFont="1" applyBorder="1" applyAlignment="1">
      <alignment vertical="center" wrapText="1"/>
    </xf>
    <xf numFmtId="0" fontId="5" fillId="0" borderId="52" xfId="0" applyFont="1" applyFill="1" applyBorder="1" applyAlignment="1">
      <alignment horizontal="right" vertical="center" wrapText="1"/>
    </xf>
    <xf numFmtId="0" fontId="5" fillId="0" borderId="53" xfId="0" applyFont="1" applyFill="1" applyBorder="1" applyAlignment="1">
      <alignment vertical="center" wrapText="1"/>
    </xf>
    <xf numFmtId="4" fontId="5" fillId="0" borderId="53" xfId="0" applyNumberFormat="1" applyFont="1" applyBorder="1" applyAlignment="1">
      <alignment vertical="center" wrapText="1"/>
    </xf>
    <xf numFmtId="4" fontId="5" fillId="0" borderId="54" xfId="0" applyNumberFormat="1" applyFont="1" applyBorder="1" applyAlignment="1">
      <alignment vertical="center" wrapText="1"/>
    </xf>
    <xf numFmtId="0" fontId="5" fillId="0" borderId="55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vertical="center" wrapText="1"/>
    </xf>
    <xf numFmtId="4" fontId="5" fillId="0" borderId="56" xfId="0" applyNumberFormat="1" applyFont="1" applyFill="1" applyBorder="1" applyAlignment="1">
      <alignment vertical="center" wrapText="1"/>
    </xf>
    <xf numFmtId="4" fontId="5" fillId="0" borderId="57" xfId="0" applyNumberFormat="1" applyFont="1" applyFill="1" applyBorder="1" applyAlignment="1">
      <alignment vertical="center" wrapText="1"/>
    </xf>
    <xf numFmtId="0" fontId="14" fillId="0" borderId="58" xfId="0" applyFont="1" applyBorder="1" applyAlignment="1">
      <alignment horizontal="right" vertical="center" wrapText="1"/>
    </xf>
    <xf numFmtId="0" fontId="5" fillId="0" borderId="59" xfId="0" applyFont="1" applyBorder="1" applyAlignment="1">
      <alignment horizontal="center" vertical="center" wrapText="1"/>
    </xf>
    <xf numFmtId="4" fontId="5" fillId="0" borderId="58" xfId="0" applyNumberFormat="1" applyFont="1" applyBorder="1" applyAlignment="1">
      <alignment vertical="center" wrapText="1"/>
    </xf>
    <xf numFmtId="4" fontId="14" fillId="0" borderId="60" xfId="0" applyNumberFormat="1" applyFont="1" applyBorder="1" applyAlignment="1">
      <alignment vertical="center" wrapText="1"/>
    </xf>
    <xf numFmtId="4" fontId="14" fillId="0" borderId="58" xfId="0" applyNumberFormat="1" applyFont="1" applyFill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4" fontId="58" fillId="0" borderId="0" xfId="0" applyNumberFormat="1" applyFont="1" applyBorder="1" applyAlignment="1">
      <alignment horizontal="right"/>
    </xf>
    <xf numFmtId="0" fontId="58" fillId="0" borderId="0" xfId="0" applyFont="1" applyBorder="1" applyAlignment="1">
      <alignment horizontal="right"/>
    </xf>
    <xf numFmtId="4" fontId="58" fillId="0" borderId="0" xfId="0" applyNumberFormat="1" applyFont="1" applyAlignment="1">
      <alignment horizontal="right"/>
    </xf>
    <xf numFmtId="0" fontId="5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7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5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9" fillId="0" borderId="61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9" fillId="0" borderId="62" xfId="0" applyFont="1" applyBorder="1" applyAlignment="1">
      <alignment horizontal="left" wrapText="1"/>
    </xf>
    <xf numFmtId="0" fontId="13" fillId="0" borderId="6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166</xdr:row>
      <xdr:rowOff>0</xdr:rowOff>
    </xdr:from>
    <xdr:to>
      <xdr:col>8</xdr:col>
      <xdr:colOff>66675</xdr:colOff>
      <xdr:row>225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939825"/>
          <a:ext cx="7096125" cy="1023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zoomScale="120" zoomScaleNormal="120" zoomScaleSheetLayoutView="100" zoomScalePageLayoutView="0" workbookViewId="0" topLeftCell="C154">
      <selection activeCell="C167" sqref="C167"/>
    </sheetView>
  </sheetViews>
  <sheetFormatPr defaultColWidth="9.140625" defaultRowHeight="12.75"/>
  <cols>
    <col min="1" max="1" width="2.8515625" style="0" hidden="1" customWidth="1"/>
    <col min="2" max="2" width="0.5625" style="0" hidden="1" customWidth="1"/>
    <col min="3" max="3" width="9.140625" style="1" customWidth="1"/>
    <col min="4" max="4" width="43.28125" style="0" customWidth="1"/>
    <col min="5" max="5" width="17.7109375" style="0" customWidth="1"/>
    <col min="6" max="6" width="11.140625" style="0" customWidth="1"/>
    <col min="7" max="7" width="15.00390625" style="0" customWidth="1"/>
  </cols>
  <sheetData>
    <row r="1" spans="1:7" ht="177" customHeight="1">
      <c r="A1" s="161" t="s">
        <v>144</v>
      </c>
      <c r="B1" s="162"/>
      <c r="C1" s="162"/>
      <c r="D1" s="162"/>
      <c r="E1" s="162"/>
      <c r="F1" s="162"/>
      <c r="G1" s="162"/>
    </row>
    <row r="2" spans="1:8" ht="81.75" customHeight="1" thickBot="1">
      <c r="A2" s="166" t="s">
        <v>80</v>
      </c>
      <c r="B2" s="167"/>
      <c r="C2" s="168"/>
      <c r="D2" s="168"/>
      <c r="E2" s="168"/>
      <c r="F2" s="168"/>
      <c r="G2" s="168"/>
      <c r="H2" s="2"/>
    </row>
    <row r="3" spans="1:8" ht="84.75" customHeight="1" thickBot="1" thickTop="1">
      <c r="A3" s="45" t="s">
        <v>29</v>
      </c>
      <c r="B3" s="46" t="s">
        <v>31</v>
      </c>
      <c r="C3" s="42" t="s">
        <v>27</v>
      </c>
      <c r="D3" s="52" t="s">
        <v>28</v>
      </c>
      <c r="E3" s="28" t="s">
        <v>77</v>
      </c>
      <c r="F3" s="52" t="s">
        <v>78</v>
      </c>
      <c r="G3" s="53" t="s">
        <v>33</v>
      </c>
      <c r="H3" s="2"/>
    </row>
    <row r="4" spans="1:8" ht="16.5" customHeight="1" thickBot="1" thickTop="1">
      <c r="A4" s="43">
        <v>1</v>
      </c>
      <c r="B4" s="44">
        <v>2</v>
      </c>
      <c r="C4" s="47">
        <v>1</v>
      </c>
      <c r="D4" s="50">
        <v>2</v>
      </c>
      <c r="E4" s="48">
        <v>3</v>
      </c>
      <c r="F4" s="48">
        <v>4</v>
      </c>
      <c r="G4" s="54">
        <v>5</v>
      </c>
      <c r="H4" s="2"/>
    </row>
    <row r="5" spans="1:8" ht="16.5" customHeight="1" thickBot="1">
      <c r="A5" s="18"/>
      <c r="B5" s="19"/>
      <c r="C5" s="51"/>
      <c r="D5" s="21"/>
      <c r="E5" s="20"/>
      <c r="F5" s="20"/>
      <c r="G5" s="49"/>
      <c r="H5" s="2"/>
    </row>
    <row r="6" spans="1:7" s="3" customFormat="1" ht="22.5" customHeight="1">
      <c r="A6" s="22"/>
      <c r="B6" s="33"/>
      <c r="C6" s="60">
        <v>733000</v>
      </c>
      <c r="D6" s="61" t="s">
        <v>70</v>
      </c>
      <c r="E6" s="62">
        <f>E7</f>
        <v>40903964.28</v>
      </c>
      <c r="F6" s="62"/>
      <c r="G6" s="63">
        <f>E6</f>
        <v>40903964.28</v>
      </c>
    </row>
    <row r="7" spans="1:7" s="3" customFormat="1" ht="20.25" customHeight="1">
      <c r="A7" s="23"/>
      <c r="B7" s="36"/>
      <c r="C7" s="60">
        <v>733100</v>
      </c>
      <c r="D7" s="61" t="s">
        <v>71</v>
      </c>
      <c r="E7" s="62">
        <f>E8+E9+E10</f>
        <v>40903964.28</v>
      </c>
      <c r="F7" s="62"/>
      <c r="G7" s="63">
        <f>E7</f>
        <v>40903964.28</v>
      </c>
    </row>
    <row r="8" spans="1:7" s="3" customFormat="1" ht="29.25" customHeight="1">
      <c r="A8" s="24"/>
      <c r="B8" s="37"/>
      <c r="C8" s="71" t="s">
        <v>102</v>
      </c>
      <c r="D8" s="65" t="s">
        <v>72</v>
      </c>
      <c r="E8" s="66">
        <v>9759933.45</v>
      </c>
      <c r="F8" s="66"/>
      <c r="G8" s="67">
        <f>E8</f>
        <v>9759933.45</v>
      </c>
    </row>
    <row r="9" spans="1:7" s="3" customFormat="1" ht="34.5" customHeight="1">
      <c r="A9" s="24"/>
      <c r="B9" s="37"/>
      <c r="C9" s="107" t="s">
        <v>103</v>
      </c>
      <c r="D9" s="87" t="s">
        <v>84</v>
      </c>
      <c r="E9" s="72">
        <v>23107357.25</v>
      </c>
      <c r="F9" s="72"/>
      <c r="G9" s="88">
        <f>E9</f>
        <v>23107357.25</v>
      </c>
    </row>
    <row r="10" spans="1:7" s="3" customFormat="1" ht="34.5" customHeight="1" thickBot="1">
      <c r="A10" s="24"/>
      <c r="B10" s="37"/>
      <c r="C10" s="108" t="s">
        <v>104</v>
      </c>
      <c r="D10" s="87" t="s">
        <v>85</v>
      </c>
      <c r="E10" s="72">
        <v>8036673.58</v>
      </c>
      <c r="F10" s="72"/>
      <c r="G10" s="88">
        <f>E10</f>
        <v>8036673.58</v>
      </c>
    </row>
    <row r="11" spans="1:7" s="3" customFormat="1" ht="54.75" customHeight="1" thickBot="1">
      <c r="A11" s="24"/>
      <c r="B11" s="37"/>
      <c r="C11" s="90"/>
      <c r="D11" s="89" t="s">
        <v>73</v>
      </c>
      <c r="E11" s="98">
        <f>E6</f>
        <v>40903964.28</v>
      </c>
      <c r="F11" s="91"/>
      <c r="G11" s="99">
        <f>G6</f>
        <v>40903964.28</v>
      </c>
    </row>
    <row r="12" spans="1:7" s="3" customFormat="1" ht="12.75">
      <c r="A12" s="25"/>
      <c r="B12" s="25"/>
      <c r="C12" s="25"/>
      <c r="D12" s="25"/>
      <c r="E12" s="25"/>
      <c r="F12" s="25"/>
      <c r="G12" s="25"/>
    </row>
    <row r="13" spans="1:7" s="3" customFormat="1" ht="21.75" customHeight="1">
      <c r="A13" s="25"/>
      <c r="B13" s="25"/>
      <c r="C13" s="25"/>
      <c r="D13" s="25"/>
      <c r="E13" s="25"/>
      <c r="F13" s="25"/>
      <c r="G13" s="25"/>
    </row>
    <row r="14" spans="1:7" s="3" customFormat="1" ht="12.75">
      <c r="A14" s="25"/>
      <c r="B14" s="25"/>
      <c r="C14" s="25"/>
      <c r="D14" s="25"/>
      <c r="E14" s="25"/>
      <c r="F14" s="25"/>
      <c r="G14" s="25"/>
    </row>
    <row r="15" spans="1:7" s="3" customFormat="1" ht="59.25" customHeight="1" thickBot="1">
      <c r="A15" s="169" t="s">
        <v>79</v>
      </c>
      <c r="B15" s="170"/>
      <c r="C15" s="170"/>
      <c r="D15" s="170"/>
      <c r="E15" s="170"/>
      <c r="F15" s="170"/>
      <c r="G15" s="170"/>
    </row>
    <row r="16" spans="1:7" s="3" customFormat="1" ht="84" customHeight="1" thickBot="1" thickTop="1">
      <c r="A16" s="26" t="s">
        <v>29</v>
      </c>
      <c r="B16" s="27" t="s">
        <v>31</v>
      </c>
      <c r="C16" s="42" t="s">
        <v>27</v>
      </c>
      <c r="D16" s="28" t="s">
        <v>28</v>
      </c>
      <c r="E16" s="29" t="s">
        <v>76</v>
      </c>
      <c r="F16" s="29" t="s">
        <v>32</v>
      </c>
      <c r="G16" s="55" t="s">
        <v>33</v>
      </c>
    </row>
    <row r="17" spans="1:7" s="3" customFormat="1" ht="16.5" customHeight="1" thickBot="1">
      <c r="A17" s="30">
        <v>1</v>
      </c>
      <c r="B17" s="31">
        <v>2</v>
      </c>
      <c r="C17" s="40">
        <v>1</v>
      </c>
      <c r="D17" s="17">
        <v>2</v>
      </c>
      <c r="E17" s="32">
        <v>3</v>
      </c>
      <c r="F17" s="32">
        <v>4</v>
      </c>
      <c r="G17" s="56">
        <v>5</v>
      </c>
    </row>
    <row r="18" spans="1:7" s="4" customFormat="1" ht="16.5" customHeight="1">
      <c r="A18" s="22"/>
      <c r="B18" s="33"/>
      <c r="C18" s="41"/>
      <c r="D18" s="34"/>
      <c r="E18" s="35"/>
      <c r="F18" s="35"/>
      <c r="G18" s="57"/>
    </row>
    <row r="19" spans="1:7" s="4" customFormat="1" ht="20.25" customHeight="1">
      <c r="A19" s="23"/>
      <c r="B19" s="36"/>
      <c r="C19" s="60">
        <v>410000</v>
      </c>
      <c r="D19" s="68" t="s">
        <v>34</v>
      </c>
      <c r="E19" s="62">
        <f>E20+E32+E39+E46+E42+E49+E52</f>
        <v>23807224.93</v>
      </c>
      <c r="F19" s="62"/>
      <c r="G19" s="63">
        <f aca="true" t="shared" si="0" ref="G19:G38">SUM(E19+F19)</f>
        <v>23807224.93</v>
      </c>
    </row>
    <row r="20" spans="1:7" s="4" customFormat="1" ht="19.5" customHeight="1">
      <c r="A20" s="23"/>
      <c r="B20" s="36"/>
      <c r="C20" s="60">
        <v>411000</v>
      </c>
      <c r="D20" s="68" t="s">
        <v>35</v>
      </c>
      <c r="E20" s="62">
        <f>SUM(E21)</f>
        <v>19905523.31</v>
      </c>
      <c r="F20" s="62"/>
      <c r="G20" s="63">
        <f t="shared" si="0"/>
        <v>19905523.31</v>
      </c>
    </row>
    <row r="21" spans="1:7" s="4" customFormat="1" ht="20.25" customHeight="1">
      <c r="A21" s="23"/>
      <c r="B21" s="36"/>
      <c r="C21" s="60">
        <v>411100</v>
      </c>
      <c r="D21" s="68" t="s">
        <v>35</v>
      </c>
      <c r="E21" s="62">
        <f>E22+E24+E25+E26+E27+E28+E29+E30+E31</f>
        <v>19905523.31</v>
      </c>
      <c r="F21" s="62"/>
      <c r="G21" s="63">
        <f t="shared" si="0"/>
        <v>19905523.31</v>
      </c>
    </row>
    <row r="22" spans="1:7" s="5" customFormat="1" ht="20.25" customHeight="1">
      <c r="A22" s="24"/>
      <c r="B22" s="37"/>
      <c r="C22" s="64">
        <v>411111</v>
      </c>
      <c r="D22" s="69" t="s">
        <v>135</v>
      </c>
      <c r="E22" s="136">
        <v>16379437.8</v>
      </c>
      <c r="F22" s="66"/>
      <c r="G22" s="67">
        <f t="shared" si="0"/>
        <v>16379437.8</v>
      </c>
    </row>
    <row r="23" spans="1:7" s="5" customFormat="1" ht="20.25" customHeight="1" hidden="1">
      <c r="A23" s="24"/>
      <c r="B23" s="37"/>
      <c r="C23" s="64">
        <v>411151</v>
      </c>
      <c r="D23" s="80" t="s">
        <v>95</v>
      </c>
      <c r="E23" s="136">
        <v>0</v>
      </c>
      <c r="F23" s="66"/>
      <c r="G23" s="67">
        <f>E23</f>
        <v>0</v>
      </c>
    </row>
    <row r="24" spans="1:7" s="5" customFormat="1" ht="20.25" customHeight="1">
      <c r="A24" s="24"/>
      <c r="B24" s="37"/>
      <c r="C24" s="71">
        <v>411112</v>
      </c>
      <c r="D24" s="80" t="s">
        <v>136</v>
      </c>
      <c r="E24" s="136">
        <v>82784.87</v>
      </c>
      <c r="F24" s="66"/>
      <c r="G24" s="67">
        <f>SUM(E24+F24)</f>
        <v>82784.87</v>
      </c>
    </row>
    <row r="25" spans="1:7" s="5" customFormat="1" ht="27" customHeight="1">
      <c r="A25" s="24"/>
      <c r="B25" s="37"/>
      <c r="C25" s="71">
        <v>411113</v>
      </c>
      <c r="D25" s="80" t="s">
        <v>137</v>
      </c>
      <c r="E25" s="136">
        <v>0</v>
      </c>
      <c r="F25" s="66"/>
      <c r="G25" s="67">
        <f aca="true" t="shared" si="1" ref="G25:G31">E25</f>
        <v>0</v>
      </c>
    </row>
    <row r="26" spans="1:7" s="5" customFormat="1" ht="20.25" customHeight="1">
      <c r="A26" s="24"/>
      <c r="B26" s="37"/>
      <c r="C26" s="71">
        <v>411114</v>
      </c>
      <c r="D26" s="80" t="s">
        <v>138</v>
      </c>
      <c r="E26" s="136">
        <v>3579.11</v>
      </c>
      <c r="F26" s="66"/>
      <c r="G26" s="67">
        <f t="shared" si="1"/>
        <v>3579.11</v>
      </c>
    </row>
    <row r="27" spans="1:7" s="5" customFormat="1" ht="24.75" customHeight="1">
      <c r="A27" s="24"/>
      <c r="B27" s="37"/>
      <c r="C27" s="71">
        <v>411115</v>
      </c>
      <c r="D27" s="80" t="s">
        <v>139</v>
      </c>
      <c r="E27" s="136">
        <v>408672.87</v>
      </c>
      <c r="F27" s="66"/>
      <c r="G27" s="67">
        <f t="shared" si="1"/>
        <v>408672.87</v>
      </c>
    </row>
    <row r="28" spans="1:7" s="5" customFormat="1" ht="27.75" customHeight="1">
      <c r="A28" s="24"/>
      <c r="B28" s="37"/>
      <c r="C28" s="71">
        <v>411117</v>
      </c>
      <c r="D28" s="80" t="s">
        <v>140</v>
      </c>
      <c r="E28" s="136">
        <v>377464.43</v>
      </c>
      <c r="F28" s="66"/>
      <c r="G28" s="67">
        <f t="shared" si="1"/>
        <v>377464.43</v>
      </c>
    </row>
    <row r="29" spans="1:7" s="5" customFormat="1" ht="60" customHeight="1">
      <c r="A29" s="24"/>
      <c r="B29" s="37"/>
      <c r="C29" s="71">
        <v>411118</v>
      </c>
      <c r="D29" s="80" t="s">
        <v>141</v>
      </c>
      <c r="E29" s="136">
        <v>2508524.5</v>
      </c>
      <c r="F29" s="66"/>
      <c r="G29" s="67">
        <f t="shared" si="1"/>
        <v>2508524.5</v>
      </c>
    </row>
    <row r="30" spans="1:7" s="5" customFormat="1" ht="20.25" customHeight="1">
      <c r="A30" s="24"/>
      <c r="B30" s="37"/>
      <c r="C30" s="71">
        <v>411119</v>
      </c>
      <c r="D30" s="80" t="s">
        <v>142</v>
      </c>
      <c r="E30" s="136">
        <v>145059.73</v>
      </c>
      <c r="F30" s="66"/>
      <c r="G30" s="67">
        <f t="shared" si="1"/>
        <v>145059.73</v>
      </c>
    </row>
    <row r="31" spans="1:7" s="5" customFormat="1" ht="41.25" customHeight="1">
      <c r="A31" s="24"/>
      <c r="B31" s="37"/>
      <c r="C31" s="71">
        <v>411151</v>
      </c>
      <c r="D31" s="80" t="s">
        <v>143</v>
      </c>
      <c r="E31" s="136">
        <v>0</v>
      </c>
      <c r="F31" s="66"/>
      <c r="G31" s="67">
        <f t="shared" si="1"/>
        <v>0</v>
      </c>
    </row>
    <row r="32" spans="1:7" s="4" customFormat="1" ht="20.25" customHeight="1">
      <c r="A32" s="23"/>
      <c r="B32" s="36"/>
      <c r="C32" s="60">
        <v>412000</v>
      </c>
      <c r="D32" s="68" t="s">
        <v>0</v>
      </c>
      <c r="E32" s="62">
        <f>SUM(E33+E35+E37)</f>
        <v>3214824.9899999998</v>
      </c>
      <c r="F32" s="62"/>
      <c r="G32" s="63">
        <f t="shared" si="0"/>
        <v>3214824.9899999998</v>
      </c>
    </row>
    <row r="33" spans="1:7" s="4" customFormat="1" ht="27" customHeight="1">
      <c r="A33" s="23"/>
      <c r="B33" s="36"/>
      <c r="C33" s="60">
        <v>412100</v>
      </c>
      <c r="D33" s="68" t="s">
        <v>1</v>
      </c>
      <c r="E33" s="62">
        <f>SUM(E34)</f>
        <v>2189664.05</v>
      </c>
      <c r="F33" s="62"/>
      <c r="G33" s="63">
        <f t="shared" si="0"/>
        <v>2189664.05</v>
      </c>
    </row>
    <row r="34" spans="1:7" s="5" customFormat="1" ht="33.75" customHeight="1">
      <c r="A34" s="24"/>
      <c r="B34" s="37"/>
      <c r="C34" s="64">
        <v>412111</v>
      </c>
      <c r="D34" s="69" t="s">
        <v>1</v>
      </c>
      <c r="E34" s="66">
        <v>2189664.05</v>
      </c>
      <c r="F34" s="66"/>
      <c r="G34" s="67">
        <f t="shared" si="0"/>
        <v>2189664.05</v>
      </c>
    </row>
    <row r="35" spans="1:7" s="4" customFormat="1" ht="21.75" customHeight="1">
      <c r="A35" s="23"/>
      <c r="B35" s="36"/>
      <c r="C35" s="60">
        <v>412200</v>
      </c>
      <c r="D35" s="68" t="s">
        <v>2</v>
      </c>
      <c r="E35" s="62">
        <f>SUM(E36)</f>
        <v>1025160.94</v>
      </c>
      <c r="F35" s="62"/>
      <c r="G35" s="63">
        <f t="shared" si="0"/>
        <v>1025160.94</v>
      </c>
    </row>
    <row r="36" spans="1:7" s="5" customFormat="1" ht="21.75" customHeight="1">
      <c r="A36" s="24"/>
      <c r="B36" s="37"/>
      <c r="C36" s="64">
        <v>412211</v>
      </c>
      <c r="D36" s="69" t="s">
        <v>2</v>
      </c>
      <c r="E36" s="66">
        <v>1025160.94</v>
      </c>
      <c r="F36" s="66"/>
      <c r="G36" s="67">
        <f t="shared" si="0"/>
        <v>1025160.94</v>
      </c>
    </row>
    <row r="37" spans="1:7" s="4" customFormat="1" ht="20.25" customHeight="1">
      <c r="A37" s="23"/>
      <c r="B37" s="36"/>
      <c r="C37" s="60">
        <v>412300</v>
      </c>
      <c r="D37" s="68" t="s">
        <v>3</v>
      </c>
      <c r="E37" s="62">
        <f>SUM(E38)</f>
        <v>0</v>
      </c>
      <c r="F37" s="62"/>
      <c r="G37" s="63">
        <f t="shared" si="0"/>
        <v>0</v>
      </c>
    </row>
    <row r="38" spans="1:7" s="5" customFormat="1" ht="20.25" customHeight="1">
      <c r="A38" s="24"/>
      <c r="B38" s="37"/>
      <c r="C38" s="79">
        <v>412311</v>
      </c>
      <c r="D38" s="80" t="s">
        <v>3</v>
      </c>
      <c r="E38" s="81">
        <v>0</v>
      </c>
      <c r="F38" s="81"/>
      <c r="G38" s="131">
        <f t="shared" si="0"/>
        <v>0</v>
      </c>
    </row>
    <row r="39" spans="1:7" s="5" customFormat="1" ht="20.25" customHeight="1">
      <c r="A39" s="24"/>
      <c r="B39" s="37"/>
      <c r="C39" s="95">
        <v>413000</v>
      </c>
      <c r="D39" s="93" t="s">
        <v>111</v>
      </c>
      <c r="E39" s="94">
        <f>E40</f>
        <v>0</v>
      </c>
      <c r="F39" s="94"/>
      <c r="G39" s="132">
        <f>E39+F39</f>
        <v>0</v>
      </c>
    </row>
    <row r="40" spans="1:7" s="5" customFormat="1" ht="20.25" customHeight="1">
      <c r="A40" s="24"/>
      <c r="B40" s="37"/>
      <c r="C40" s="95">
        <v>413100</v>
      </c>
      <c r="D40" s="93" t="s">
        <v>111</v>
      </c>
      <c r="E40" s="94">
        <f>E41</f>
        <v>0</v>
      </c>
      <c r="F40" s="94"/>
      <c r="G40" s="132">
        <f>E40+F40</f>
        <v>0</v>
      </c>
    </row>
    <row r="41" spans="1:7" s="5" customFormat="1" ht="20.25" customHeight="1">
      <c r="A41" s="24"/>
      <c r="B41" s="37"/>
      <c r="C41" s="64">
        <v>413142</v>
      </c>
      <c r="D41" s="69" t="s">
        <v>112</v>
      </c>
      <c r="E41" s="66">
        <v>0</v>
      </c>
      <c r="F41" s="66"/>
      <c r="G41" s="67">
        <f>E41+F41</f>
        <v>0</v>
      </c>
    </row>
    <row r="42" spans="1:7" s="5" customFormat="1" ht="20.25" customHeight="1" hidden="1">
      <c r="A42" s="24"/>
      <c r="B42" s="37"/>
      <c r="C42" s="95">
        <v>414000</v>
      </c>
      <c r="D42" s="93" t="s">
        <v>4</v>
      </c>
      <c r="E42" s="94">
        <f>E43</f>
        <v>0</v>
      </c>
      <c r="F42" s="94"/>
      <c r="G42" s="132">
        <f>E42</f>
        <v>0</v>
      </c>
    </row>
    <row r="43" spans="1:7" s="5" customFormat="1" ht="21.75" customHeight="1" hidden="1">
      <c r="A43" s="24"/>
      <c r="B43" s="37"/>
      <c r="C43" s="95">
        <v>414300</v>
      </c>
      <c r="D43" s="93" t="s">
        <v>5</v>
      </c>
      <c r="E43" s="94">
        <f>E44+E45</f>
        <v>0</v>
      </c>
      <c r="F43" s="94"/>
      <c r="G43" s="132">
        <f>E43</f>
        <v>0</v>
      </c>
    </row>
    <row r="44" spans="1:7" s="5" customFormat="1" ht="28.5" customHeight="1" hidden="1">
      <c r="A44" s="24"/>
      <c r="B44" s="37"/>
      <c r="C44" s="64">
        <v>414311</v>
      </c>
      <c r="D44" s="69" t="s">
        <v>43</v>
      </c>
      <c r="E44" s="66">
        <v>0</v>
      </c>
      <c r="F44" s="66"/>
      <c r="G44" s="67">
        <f>E44</f>
        <v>0</v>
      </c>
    </row>
    <row r="45" spans="1:7" s="5" customFormat="1" ht="28.5" customHeight="1" hidden="1">
      <c r="A45" s="24"/>
      <c r="B45" s="37"/>
      <c r="C45" s="64">
        <v>414312</v>
      </c>
      <c r="D45" s="69" t="s">
        <v>96</v>
      </c>
      <c r="E45" s="66">
        <v>0</v>
      </c>
      <c r="F45" s="66"/>
      <c r="G45" s="67">
        <f>E45</f>
        <v>0</v>
      </c>
    </row>
    <row r="46" spans="1:7" s="5" customFormat="1" ht="17.25" customHeight="1">
      <c r="A46" s="24"/>
      <c r="B46" s="37"/>
      <c r="C46" s="130">
        <v>414000</v>
      </c>
      <c r="D46" s="121" t="s">
        <v>4</v>
      </c>
      <c r="E46" s="122">
        <f>E47</f>
        <v>227777.96</v>
      </c>
      <c r="F46" s="122"/>
      <c r="G46" s="132">
        <f>E46+F46</f>
        <v>227777.96</v>
      </c>
    </row>
    <row r="47" spans="1:7" s="5" customFormat="1" ht="27" customHeight="1">
      <c r="A47" s="24"/>
      <c r="B47" s="37"/>
      <c r="C47" s="130">
        <v>414400</v>
      </c>
      <c r="D47" s="121" t="s">
        <v>129</v>
      </c>
      <c r="E47" s="122">
        <f>E48</f>
        <v>227777.96</v>
      </c>
      <c r="F47" s="122"/>
      <c r="G47" s="132">
        <f>E47+F47</f>
        <v>227777.96</v>
      </c>
    </row>
    <row r="48" spans="1:7" s="5" customFormat="1" ht="17.25" customHeight="1">
      <c r="A48" s="24"/>
      <c r="B48" s="37"/>
      <c r="C48" s="64">
        <v>414419</v>
      </c>
      <c r="D48" s="69" t="s">
        <v>130</v>
      </c>
      <c r="E48" s="66">
        <v>227777.96</v>
      </c>
      <c r="F48" s="66"/>
      <c r="G48" s="67">
        <f>E48+F48</f>
        <v>227777.96</v>
      </c>
    </row>
    <row r="49" spans="1:14" s="75" customFormat="1" ht="20.25" customHeight="1">
      <c r="A49" s="73"/>
      <c r="B49" s="74"/>
      <c r="C49" s="95">
        <v>415000</v>
      </c>
      <c r="D49" s="93" t="s">
        <v>36</v>
      </c>
      <c r="E49" s="94">
        <f>E50</f>
        <v>404419.67</v>
      </c>
      <c r="F49" s="94"/>
      <c r="G49" s="132">
        <f aca="true" t="shared" si="2" ref="G49:G54">E49</f>
        <v>404419.67</v>
      </c>
      <c r="H49" s="76"/>
      <c r="I49" s="76"/>
      <c r="J49" s="76"/>
      <c r="K49" s="76"/>
      <c r="L49" s="76"/>
      <c r="M49" s="76"/>
      <c r="N49" s="76"/>
    </row>
    <row r="50" spans="1:14" s="75" customFormat="1" ht="20.25" customHeight="1">
      <c r="A50" s="73"/>
      <c r="B50" s="74"/>
      <c r="C50" s="95">
        <v>415100</v>
      </c>
      <c r="D50" s="93" t="s">
        <v>36</v>
      </c>
      <c r="E50" s="94">
        <f>E51</f>
        <v>404419.67</v>
      </c>
      <c r="F50" s="94"/>
      <c r="G50" s="132">
        <f t="shared" si="2"/>
        <v>404419.67</v>
      </c>
      <c r="H50" s="76"/>
      <c r="I50" s="76"/>
      <c r="J50" s="76"/>
      <c r="K50" s="76"/>
      <c r="L50" s="76"/>
      <c r="M50" s="76"/>
      <c r="N50" s="76"/>
    </row>
    <row r="51" spans="1:7" s="76" customFormat="1" ht="31.5" customHeight="1">
      <c r="A51" s="77"/>
      <c r="B51" s="78"/>
      <c r="C51" s="79">
        <v>415112</v>
      </c>
      <c r="D51" s="80" t="s">
        <v>44</v>
      </c>
      <c r="E51" s="81">
        <v>404419.67</v>
      </c>
      <c r="F51" s="81"/>
      <c r="G51" s="133">
        <f t="shared" si="2"/>
        <v>404419.67</v>
      </c>
    </row>
    <row r="52" spans="1:7" s="76" customFormat="1" ht="31.5" customHeight="1">
      <c r="A52" s="77"/>
      <c r="B52" s="78"/>
      <c r="C52" s="95">
        <v>416000</v>
      </c>
      <c r="D52" s="93" t="s">
        <v>37</v>
      </c>
      <c r="E52" s="94">
        <f>E53</f>
        <v>54679</v>
      </c>
      <c r="F52" s="94"/>
      <c r="G52" s="132">
        <f t="shared" si="2"/>
        <v>54679</v>
      </c>
    </row>
    <row r="53" spans="1:7" s="76" customFormat="1" ht="28.5" customHeight="1">
      <c r="A53" s="77"/>
      <c r="B53" s="78"/>
      <c r="C53" s="95">
        <v>416100</v>
      </c>
      <c r="D53" s="93" t="s">
        <v>37</v>
      </c>
      <c r="E53" s="94">
        <f>E54</f>
        <v>54679</v>
      </c>
      <c r="F53" s="94"/>
      <c r="G53" s="132">
        <f t="shared" si="2"/>
        <v>54679</v>
      </c>
    </row>
    <row r="54" spans="1:7" s="76" customFormat="1" ht="20.25" customHeight="1">
      <c r="A54" s="77"/>
      <c r="B54" s="78"/>
      <c r="C54" s="82">
        <v>416111</v>
      </c>
      <c r="D54" s="83" t="s">
        <v>82</v>
      </c>
      <c r="E54" s="84">
        <v>54679</v>
      </c>
      <c r="F54" s="84"/>
      <c r="G54" s="131">
        <f t="shared" si="2"/>
        <v>54679</v>
      </c>
    </row>
    <row r="55" spans="1:7" s="4" customFormat="1" ht="21.75" customHeight="1">
      <c r="A55" s="23"/>
      <c r="B55" s="36"/>
      <c r="C55" s="70">
        <v>420000</v>
      </c>
      <c r="D55" s="68" t="s">
        <v>38</v>
      </c>
      <c r="E55" s="62">
        <f>E56+E76+E81+E97+E100+E110</f>
        <v>6684735.539999999</v>
      </c>
      <c r="F55" s="62"/>
      <c r="G55" s="63">
        <f>SUM(E55+F55)</f>
        <v>6684735.539999999</v>
      </c>
    </row>
    <row r="56" spans="1:7" s="4" customFormat="1" ht="21.75" customHeight="1">
      <c r="A56" s="23"/>
      <c r="B56" s="36"/>
      <c r="C56" s="70">
        <v>421000</v>
      </c>
      <c r="D56" s="68" t="s">
        <v>6</v>
      </c>
      <c r="E56" s="62">
        <f>E57+E59+E62+E67+E72</f>
        <v>2617091.9599999995</v>
      </c>
      <c r="F56" s="62"/>
      <c r="G56" s="63">
        <f>SUM(E56+F56)</f>
        <v>2617091.9599999995</v>
      </c>
    </row>
    <row r="57" spans="1:7" s="4" customFormat="1" ht="28.5" customHeight="1">
      <c r="A57" s="23"/>
      <c r="B57" s="36"/>
      <c r="C57" s="70">
        <v>421100</v>
      </c>
      <c r="D57" s="68" t="s">
        <v>7</v>
      </c>
      <c r="E57" s="62">
        <f>SUM(E58:E58)</f>
        <v>108874.79</v>
      </c>
      <c r="F57" s="62"/>
      <c r="G57" s="63">
        <f>SUM(E57+F57)</f>
        <v>108874.79</v>
      </c>
    </row>
    <row r="58" spans="1:7" s="5" customFormat="1" ht="23.25" customHeight="1">
      <c r="A58" s="24"/>
      <c r="B58" s="37"/>
      <c r="C58" s="71">
        <v>421121</v>
      </c>
      <c r="D58" s="69" t="s">
        <v>45</v>
      </c>
      <c r="E58" s="66">
        <v>108874.79</v>
      </c>
      <c r="F58" s="66"/>
      <c r="G58" s="67">
        <f>SUM(E58+F58)</f>
        <v>108874.79</v>
      </c>
    </row>
    <row r="59" spans="1:7" s="5" customFormat="1" ht="23.25" customHeight="1">
      <c r="A59" s="24"/>
      <c r="B59" s="37"/>
      <c r="C59" s="92">
        <v>421200</v>
      </c>
      <c r="D59" s="93" t="s">
        <v>8</v>
      </c>
      <c r="E59" s="94">
        <f>E60+E61</f>
        <v>340373.59</v>
      </c>
      <c r="F59" s="94"/>
      <c r="G59" s="132">
        <f aca="true" t="shared" si="3" ref="G59:G66">E59</f>
        <v>340373.59</v>
      </c>
    </row>
    <row r="60" spans="1:7" s="5" customFormat="1" ht="23.25" customHeight="1">
      <c r="A60" s="24"/>
      <c r="B60" s="37"/>
      <c r="C60" s="71">
        <v>421211</v>
      </c>
      <c r="D60" s="69" t="s">
        <v>46</v>
      </c>
      <c r="E60" s="66">
        <v>340373.59</v>
      </c>
      <c r="F60" s="66"/>
      <c r="G60" s="67">
        <f t="shared" si="3"/>
        <v>340373.59</v>
      </c>
    </row>
    <row r="61" spans="1:7" s="5" customFormat="1" ht="23.25" customHeight="1">
      <c r="A61" s="24"/>
      <c r="B61" s="37"/>
      <c r="C61" s="71">
        <v>421223</v>
      </c>
      <c r="D61" s="69" t="s">
        <v>86</v>
      </c>
      <c r="E61" s="66">
        <v>0</v>
      </c>
      <c r="F61" s="66"/>
      <c r="G61" s="67">
        <f t="shared" si="3"/>
        <v>0</v>
      </c>
    </row>
    <row r="62" spans="1:7" s="5" customFormat="1" ht="23.25" customHeight="1">
      <c r="A62" s="24"/>
      <c r="B62" s="37"/>
      <c r="C62" s="92">
        <v>421300</v>
      </c>
      <c r="D62" s="93" t="s">
        <v>9</v>
      </c>
      <c r="E62" s="94">
        <f>E63+E64+E65+E66</f>
        <v>1421293.15</v>
      </c>
      <c r="F62" s="94"/>
      <c r="G62" s="132">
        <f t="shared" si="3"/>
        <v>1421293.15</v>
      </c>
    </row>
    <row r="63" spans="1:7" s="5" customFormat="1" ht="20.25" customHeight="1">
      <c r="A63" s="24"/>
      <c r="B63" s="37"/>
      <c r="C63" s="71">
        <v>421311</v>
      </c>
      <c r="D63" s="69" t="s">
        <v>47</v>
      </c>
      <c r="E63" s="66">
        <v>0</v>
      </c>
      <c r="F63" s="66"/>
      <c r="G63" s="67">
        <f t="shared" si="3"/>
        <v>0</v>
      </c>
    </row>
    <row r="64" spans="1:7" s="5" customFormat="1" ht="0.75" customHeight="1" hidden="1">
      <c r="A64" s="24"/>
      <c r="B64" s="37"/>
      <c r="C64" s="71">
        <v>421321</v>
      </c>
      <c r="D64" s="69" t="s">
        <v>48</v>
      </c>
      <c r="E64" s="66">
        <v>0</v>
      </c>
      <c r="F64" s="66"/>
      <c r="G64" s="67">
        <f t="shared" si="3"/>
        <v>0</v>
      </c>
    </row>
    <row r="65" spans="1:7" s="5" customFormat="1" ht="23.25" customHeight="1">
      <c r="A65" s="24"/>
      <c r="B65" s="37"/>
      <c r="C65" s="71">
        <v>421324</v>
      </c>
      <c r="D65" s="69" t="s">
        <v>49</v>
      </c>
      <c r="E65" s="66">
        <v>101422.2</v>
      </c>
      <c r="F65" s="66"/>
      <c r="G65" s="67">
        <f t="shared" si="3"/>
        <v>101422.2</v>
      </c>
    </row>
    <row r="66" spans="1:7" s="5" customFormat="1" ht="23.25" customHeight="1">
      <c r="A66" s="24"/>
      <c r="B66" s="37"/>
      <c r="C66" s="71">
        <v>421325</v>
      </c>
      <c r="D66" s="69" t="s">
        <v>113</v>
      </c>
      <c r="E66" s="66">
        <v>1319870.95</v>
      </c>
      <c r="F66" s="66"/>
      <c r="G66" s="67">
        <f t="shared" si="3"/>
        <v>1319870.95</v>
      </c>
    </row>
    <row r="67" spans="1:7" s="5" customFormat="1" ht="21" customHeight="1">
      <c r="A67" s="24"/>
      <c r="B67" s="37"/>
      <c r="C67" s="70">
        <v>421400</v>
      </c>
      <c r="D67" s="68" t="s">
        <v>10</v>
      </c>
      <c r="E67" s="62">
        <f>E68+E69+E70+E71</f>
        <v>586396.61</v>
      </c>
      <c r="F67" s="62"/>
      <c r="G67" s="63">
        <f>SUM(E67+F67)</f>
        <v>586396.61</v>
      </c>
    </row>
    <row r="68" spans="1:7" s="5" customFormat="1" ht="20.25" customHeight="1">
      <c r="A68" s="24"/>
      <c r="B68" s="37"/>
      <c r="C68" s="71">
        <v>421411</v>
      </c>
      <c r="D68" s="69" t="s">
        <v>81</v>
      </c>
      <c r="E68" s="66">
        <v>0</v>
      </c>
      <c r="F68" s="81"/>
      <c r="G68" s="67">
        <f>SUM(E68+F68)</f>
        <v>0</v>
      </c>
    </row>
    <row r="69" spans="1:7" s="5" customFormat="1" ht="20.25" customHeight="1">
      <c r="A69" s="24"/>
      <c r="B69" s="37"/>
      <c r="C69" s="71">
        <v>421414</v>
      </c>
      <c r="D69" s="69" t="s">
        <v>50</v>
      </c>
      <c r="E69" s="66">
        <v>0</v>
      </c>
      <c r="F69" s="81"/>
      <c r="G69" s="67">
        <f>E69</f>
        <v>0</v>
      </c>
    </row>
    <row r="70" spans="1:7" s="5" customFormat="1" ht="20.25" customHeight="1">
      <c r="A70" s="24"/>
      <c r="B70" s="37"/>
      <c r="C70" s="71">
        <v>421419</v>
      </c>
      <c r="D70" s="69" t="s">
        <v>114</v>
      </c>
      <c r="E70" s="66">
        <v>0</v>
      </c>
      <c r="F70" s="81"/>
      <c r="G70" s="67">
        <f>E70</f>
        <v>0</v>
      </c>
    </row>
    <row r="71" spans="1:7" s="5" customFormat="1" ht="20.25" customHeight="1">
      <c r="A71" s="24"/>
      <c r="B71" s="37"/>
      <c r="C71" s="71">
        <v>421421</v>
      </c>
      <c r="D71" s="69" t="s">
        <v>51</v>
      </c>
      <c r="E71" s="66">
        <v>586396.61</v>
      </c>
      <c r="F71" s="81"/>
      <c r="G71" s="67">
        <f>E71</f>
        <v>586396.61</v>
      </c>
    </row>
    <row r="72" spans="1:7" s="5" customFormat="1" ht="20.25" customHeight="1">
      <c r="A72" s="24"/>
      <c r="B72" s="37"/>
      <c r="C72" s="92">
        <v>421500</v>
      </c>
      <c r="D72" s="93" t="s">
        <v>11</v>
      </c>
      <c r="E72" s="94">
        <f>E73+E74+E75</f>
        <v>160153.82</v>
      </c>
      <c r="F72" s="94"/>
      <c r="G72" s="132">
        <f>E72</f>
        <v>160153.82</v>
      </c>
    </row>
    <row r="73" spans="1:7" s="5" customFormat="1" ht="20.25" customHeight="1">
      <c r="A73" s="24"/>
      <c r="B73" s="37"/>
      <c r="C73" s="85">
        <v>421511</v>
      </c>
      <c r="D73" s="83" t="s">
        <v>52</v>
      </c>
      <c r="E73" s="84">
        <v>62887.82</v>
      </c>
      <c r="F73" s="84"/>
      <c r="G73" s="131">
        <f>E73+F73</f>
        <v>62887.82</v>
      </c>
    </row>
    <row r="74" spans="1:7" s="5" customFormat="1" ht="20.25" customHeight="1">
      <c r="A74" s="24"/>
      <c r="B74" s="37"/>
      <c r="C74" s="85">
        <v>421512</v>
      </c>
      <c r="D74" s="83" t="s">
        <v>53</v>
      </c>
      <c r="E74" s="84">
        <v>28544</v>
      </c>
      <c r="F74" s="84"/>
      <c r="G74" s="131">
        <f>E74+F74</f>
        <v>28544</v>
      </c>
    </row>
    <row r="75" spans="1:7" s="5" customFormat="1" ht="20.25" customHeight="1">
      <c r="A75" s="24"/>
      <c r="B75" s="37"/>
      <c r="C75" s="71">
        <v>421521</v>
      </c>
      <c r="D75" s="69" t="s">
        <v>91</v>
      </c>
      <c r="E75" s="84">
        <v>68722</v>
      </c>
      <c r="F75" s="81"/>
      <c r="G75" s="67">
        <f>E75+F75</f>
        <v>68722</v>
      </c>
    </row>
    <row r="76" spans="1:7" s="5" customFormat="1" ht="23.25" customHeight="1">
      <c r="A76" s="24"/>
      <c r="B76" s="37"/>
      <c r="C76" s="92">
        <v>422000</v>
      </c>
      <c r="D76" s="93" t="s">
        <v>12</v>
      </c>
      <c r="E76" s="94">
        <f>E77</f>
        <v>265286.61</v>
      </c>
      <c r="F76" s="94"/>
      <c r="G76" s="132">
        <f aca="true" t="shared" si="4" ref="G76:G85">E76</f>
        <v>265286.61</v>
      </c>
    </row>
    <row r="77" spans="1:7" s="5" customFormat="1" ht="23.25" customHeight="1">
      <c r="A77" s="24"/>
      <c r="B77" s="37"/>
      <c r="C77" s="92">
        <v>422100</v>
      </c>
      <c r="D77" s="93" t="s">
        <v>13</v>
      </c>
      <c r="E77" s="94">
        <f>E78+E79+E80</f>
        <v>265286.61</v>
      </c>
      <c r="F77" s="94"/>
      <c r="G77" s="132">
        <f t="shared" si="4"/>
        <v>265286.61</v>
      </c>
    </row>
    <row r="78" spans="1:7" s="5" customFormat="1" ht="32.25" customHeight="1">
      <c r="A78" s="24"/>
      <c r="B78" s="37"/>
      <c r="C78" s="71">
        <v>422111</v>
      </c>
      <c r="D78" s="69" t="s">
        <v>54</v>
      </c>
      <c r="E78" s="66">
        <v>188486.61</v>
      </c>
      <c r="F78" s="81"/>
      <c r="G78" s="67">
        <f t="shared" si="4"/>
        <v>188486.61</v>
      </c>
    </row>
    <row r="79" spans="1:7" s="5" customFormat="1" ht="32.25" customHeight="1">
      <c r="A79" s="24"/>
      <c r="B79" s="37"/>
      <c r="C79" s="71">
        <v>422121</v>
      </c>
      <c r="D79" s="69" t="s">
        <v>55</v>
      </c>
      <c r="E79" s="66">
        <v>76800</v>
      </c>
      <c r="F79" s="81"/>
      <c r="G79" s="67">
        <f t="shared" si="4"/>
        <v>76800</v>
      </c>
    </row>
    <row r="80" spans="1:7" s="5" customFormat="1" ht="32.25" customHeight="1">
      <c r="A80" s="24"/>
      <c r="B80" s="37"/>
      <c r="C80" s="105">
        <v>422131</v>
      </c>
      <c r="D80" s="80" t="s">
        <v>56</v>
      </c>
      <c r="E80" s="66">
        <v>0</v>
      </c>
      <c r="F80" s="81"/>
      <c r="G80" s="67">
        <f t="shared" si="4"/>
        <v>0</v>
      </c>
    </row>
    <row r="81" spans="1:7" s="5" customFormat="1" ht="26.25" customHeight="1">
      <c r="A81" s="24"/>
      <c r="B81" s="37"/>
      <c r="C81" s="92">
        <v>423000</v>
      </c>
      <c r="D81" s="93" t="s">
        <v>14</v>
      </c>
      <c r="E81" s="94">
        <f>E82+E85+E89+E91+E95</f>
        <v>2828396.9699999997</v>
      </c>
      <c r="F81" s="94"/>
      <c r="G81" s="132">
        <f t="shared" si="4"/>
        <v>2828396.9699999997</v>
      </c>
    </row>
    <row r="82" spans="1:7" s="5" customFormat="1" ht="20.25" customHeight="1">
      <c r="A82" s="24"/>
      <c r="B82" s="37"/>
      <c r="C82" s="92">
        <v>423200</v>
      </c>
      <c r="D82" s="93" t="s">
        <v>15</v>
      </c>
      <c r="E82" s="94">
        <f>E83+E84</f>
        <v>195200</v>
      </c>
      <c r="F82" s="94"/>
      <c r="G82" s="132">
        <f t="shared" si="4"/>
        <v>195200</v>
      </c>
    </row>
    <row r="83" spans="1:7" s="5" customFormat="1" ht="20.25" customHeight="1">
      <c r="A83" s="24"/>
      <c r="B83" s="37"/>
      <c r="C83" s="85">
        <v>423212</v>
      </c>
      <c r="D83" s="83" t="s">
        <v>115</v>
      </c>
      <c r="E83" s="84">
        <v>195200</v>
      </c>
      <c r="F83" s="84"/>
      <c r="G83" s="131">
        <f t="shared" si="4"/>
        <v>195200</v>
      </c>
    </row>
    <row r="84" spans="1:7" s="5" customFormat="1" ht="20.25" customHeight="1">
      <c r="A84" s="24"/>
      <c r="B84" s="37"/>
      <c r="C84" s="85">
        <v>423221</v>
      </c>
      <c r="D84" s="83" t="s">
        <v>93</v>
      </c>
      <c r="E84" s="84">
        <v>0</v>
      </c>
      <c r="F84" s="84"/>
      <c r="G84" s="131">
        <f t="shared" si="4"/>
        <v>0</v>
      </c>
    </row>
    <row r="85" spans="1:7" s="5" customFormat="1" ht="27.75" customHeight="1">
      <c r="A85" s="24"/>
      <c r="B85" s="37"/>
      <c r="C85" s="92">
        <v>423300</v>
      </c>
      <c r="D85" s="93" t="s">
        <v>16</v>
      </c>
      <c r="E85" s="94">
        <f>E86+E87+E88</f>
        <v>67700</v>
      </c>
      <c r="F85" s="94"/>
      <c r="G85" s="132">
        <f t="shared" si="4"/>
        <v>67700</v>
      </c>
    </row>
    <row r="86" spans="1:7" s="5" customFormat="1" ht="30" customHeight="1">
      <c r="A86" s="24"/>
      <c r="B86" s="37"/>
      <c r="C86" s="85">
        <v>423311</v>
      </c>
      <c r="D86" s="83" t="s">
        <v>16</v>
      </c>
      <c r="E86" s="84">
        <v>44100</v>
      </c>
      <c r="F86" s="84"/>
      <c r="G86" s="131">
        <f>E86+F86</f>
        <v>44100</v>
      </c>
    </row>
    <row r="87" spans="1:7" s="5" customFormat="1" ht="20.25" customHeight="1">
      <c r="A87" s="24"/>
      <c r="B87" s="37"/>
      <c r="C87" s="85">
        <v>423321</v>
      </c>
      <c r="D87" s="83" t="s">
        <v>57</v>
      </c>
      <c r="E87" s="84">
        <v>9600</v>
      </c>
      <c r="F87" s="84"/>
      <c r="G87" s="131">
        <f>E87</f>
        <v>9600</v>
      </c>
    </row>
    <row r="88" spans="1:7" s="5" customFormat="1" ht="20.25" customHeight="1">
      <c r="A88" s="24"/>
      <c r="B88" s="37"/>
      <c r="C88" s="85">
        <v>423399</v>
      </c>
      <c r="D88" s="83" t="s">
        <v>131</v>
      </c>
      <c r="E88" s="84">
        <v>14000</v>
      </c>
      <c r="F88" s="84"/>
      <c r="G88" s="131">
        <f>E88</f>
        <v>14000</v>
      </c>
    </row>
    <row r="89" spans="1:7" s="5" customFormat="1" ht="23.25" customHeight="1">
      <c r="A89" s="24"/>
      <c r="B89" s="37"/>
      <c r="C89" s="92">
        <v>423400</v>
      </c>
      <c r="D89" s="93" t="s">
        <v>17</v>
      </c>
      <c r="E89" s="94">
        <f>E90</f>
        <v>0</v>
      </c>
      <c r="F89" s="94"/>
      <c r="G89" s="132">
        <f>G90</f>
        <v>0</v>
      </c>
    </row>
    <row r="90" spans="1:7" s="5" customFormat="1" ht="20.25" customHeight="1">
      <c r="A90" s="24"/>
      <c r="B90" s="37"/>
      <c r="C90" s="85">
        <v>423421</v>
      </c>
      <c r="D90" s="83" t="s">
        <v>94</v>
      </c>
      <c r="E90" s="84">
        <v>0</v>
      </c>
      <c r="F90" s="84"/>
      <c r="G90" s="131">
        <f aca="true" t="shared" si="5" ref="G90:G109">E90</f>
        <v>0</v>
      </c>
    </row>
    <row r="91" spans="1:7" s="5" customFormat="1" ht="23.25" customHeight="1">
      <c r="A91" s="24"/>
      <c r="B91" s="37"/>
      <c r="C91" s="92">
        <v>423500</v>
      </c>
      <c r="D91" s="93" t="s">
        <v>18</v>
      </c>
      <c r="E91" s="94">
        <f>E92+E93+E94</f>
        <v>2490353.9899999998</v>
      </c>
      <c r="F91" s="94"/>
      <c r="G91" s="132">
        <f t="shared" si="5"/>
        <v>2490353.9899999998</v>
      </c>
    </row>
    <row r="92" spans="1:7" s="5" customFormat="1" ht="20.25" customHeight="1">
      <c r="A92" s="24"/>
      <c r="B92" s="37"/>
      <c r="C92" s="85">
        <v>423531</v>
      </c>
      <c r="D92" s="83" t="s">
        <v>58</v>
      </c>
      <c r="E92" s="84">
        <v>53096.88</v>
      </c>
      <c r="F92" s="84"/>
      <c r="G92" s="131">
        <f t="shared" si="5"/>
        <v>53096.88</v>
      </c>
    </row>
    <row r="93" spans="1:7" s="5" customFormat="1" ht="33.75" customHeight="1">
      <c r="A93" s="24"/>
      <c r="B93" s="37"/>
      <c r="C93" s="71">
        <v>423591</v>
      </c>
      <c r="D93" s="69" t="s">
        <v>89</v>
      </c>
      <c r="E93" s="66">
        <v>64453.4</v>
      </c>
      <c r="F93" s="66"/>
      <c r="G93" s="67">
        <f t="shared" si="5"/>
        <v>64453.4</v>
      </c>
    </row>
    <row r="94" spans="1:7" s="5" customFormat="1" ht="33.75" customHeight="1">
      <c r="A94" s="24"/>
      <c r="B94" s="37"/>
      <c r="C94" s="71">
        <v>423599</v>
      </c>
      <c r="D94" s="69" t="s">
        <v>59</v>
      </c>
      <c r="E94" s="66">
        <v>2372803.71</v>
      </c>
      <c r="F94" s="66"/>
      <c r="G94" s="67">
        <f t="shared" si="5"/>
        <v>2372803.71</v>
      </c>
    </row>
    <row r="95" spans="1:7" s="5" customFormat="1" ht="33.75" customHeight="1">
      <c r="A95" s="24"/>
      <c r="B95" s="37"/>
      <c r="C95" s="92">
        <v>423700</v>
      </c>
      <c r="D95" s="93" t="s">
        <v>97</v>
      </c>
      <c r="E95" s="94">
        <f>E96</f>
        <v>75142.98</v>
      </c>
      <c r="F95" s="94"/>
      <c r="G95" s="132">
        <f t="shared" si="5"/>
        <v>75142.98</v>
      </c>
    </row>
    <row r="96" spans="1:7" s="5" customFormat="1" ht="24" customHeight="1">
      <c r="A96" s="24"/>
      <c r="B96" s="37"/>
      <c r="C96" s="105">
        <v>423711</v>
      </c>
      <c r="D96" s="80" t="s">
        <v>19</v>
      </c>
      <c r="E96" s="66">
        <v>75142.98</v>
      </c>
      <c r="F96" s="66"/>
      <c r="G96" s="67">
        <f t="shared" si="5"/>
        <v>75142.98</v>
      </c>
    </row>
    <row r="97" spans="1:7" s="5" customFormat="1" ht="25.5" customHeight="1">
      <c r="A97" s="24"/>
      <c r="B97" s="37"/>
      <c r="C97" s="120">
        <v>424000</v>
      </c>
      <c r="D97" s="121" t="s">
        <v>116</v>
      </c>
      <c r="E97" s="122">
        <f>E98</f>
        <v>134226.04</v>
      </c>
      <c r="F97" s="122"/>
      <c r="G97" s="132">
        <f t="shared" si="5"/>
        <v>134226.04</v>
      </c>
    </row>
    <row r="98" spans="1:7" s="5" customFormat="1" ht="22.5" customHeight="1">
      <c r="A98" s="24"/>
      <c r="B98" s="37"/>
      <c r="C98" s="120">
        <v>424900</v>
      </c>
      <c r="D98" s="121" t="s">
        <v>117</v>
      </c>
      <c r="E98" s="122">
        <f>E99</f>
        <v>134226.04</v>
      </c>
      <c r="F98" s="122"/>
      <c r="G98" s="132">
        <f t="shared" si="5"/>
        <v>134226.04</v>
      </c>
    </row>
    <row r="99" spans="1:7" s="5" customFormat="1" ht="21" customHeight="1">
      <c r="A99" s="24"/>
      <c r="B99" s="37"/>
      <c r="C99" s="105">
        <v>424911</v>
      </c>
      <c r="D99" s="80" t="s">
        <v>117</v>
      </c>
      <c r="E99" s="66">
        <v>134226.04</v>
      </c>
      <c r="F99" s="66"/>
      <c r="G99" s="67">
        <f t="shared" si="5"/>
        <v>134226.04</v>
      </c>
    </row>
    <row r="100" spans="1:7" s="5" customFormat="1" ht="24" customHeight="1">
      <c r="A100" s="24"/>
      <c r="B100" s="37"/>
      <c r="C100" s="92">
        <v>425000</v>
      </c>
      <c r="D100" s="93" t="s">
        <v>39</v>
      </c>
      <c r="E100" s="94">
        <f>E101+E105</f>
        <v>256636.43</v>
      </c>
      <c r="F100" s="94"/>
      <c r="G100" s="132">
        <f t="shared" si="5"/>
        <v>256636.43</v>
      </c>
    </row>
    <row r="101" spans="1:7" s="5" customFormat="1" ht="27.75" customHeight="1">
      <c r="A101" s="24"/>
      <c r="B101" s="37"/>
      <c r="C101" s="92">
        <v>425100</v>
      </c>
      <c r="D101" s="93" t="s">
        <v>20</v>
      </c>
      <c r="E101" s="94">
        <f>E102+E103+E104</f>
        <v>25027</v>
      </c>
      <c r="F101" s="94"/>
      <c r="G101" s="132">
        <f t="shared" si="5"/>
        <v>25027</v>
      </c>
    </row>
    <row r="102" spans="1:7" s="5" customFormat="1" ht="27.75" customHeight="1" hidden="1">
      <c r="A102" s="24"/>
      <c r="B102" s="37"/>
      <c r="C102" s="85">
        <v>425116</v>
      </c>
      <c r="D102" s="83" t="s">
        <v>92</v>
      </c>
      <c r="E102" s="84">
        <v>0</v>
      </c>
      <c r="F102" s="84"/>
      <c r="G102" s="131">
        <f t="shared" si="5"/>
        <v>0</v>
      </c>
    </row>
    <row r="103" spans="1:7" s="5" customFormat="1" ht="27.75" customHeight="1" hidden="1">
      <c r="A103" s="24"/>
      <c r="B103" s="37"/>
      <c r="C103" s="85">
        <v>425117</v>
      </c>
      <c r="D103" s="83" t="s">
        <v>60</v>
      </c>
      <c r="E103" s="84">
        <v>0</v>
      </c>
      <c r="F103" s="84"/>
      <c r="G103" s="131">
        <f t="shared" si="5"/>
        <v>0</v>
      </c>
    </row>
    <row r="104" spans="1:7" s="5" customFormat="1" ht="35.25" customHeight="1">
      <c r="A104" s="24"/>
      <c r="B104" s="37"/>
      <c r="C104" s="71">
        <v>425119</v>
      </c>
      <c r="D104" s="69" t="s">
        <v>90</v>
      </c>
      <c r="E104" s="66">
        <v>25027</v>
      </c>
      <c r="F104" s="66"/>
      <c r="G104" s="67">
        <f t="shared" si="5"/>
        <v>25027</v>
      </c>
    </row>
    <row r="105" spans="1:7" s="5" customFormat="1" ht="35.25" customHeight="1">
      <c r="A105" s="24"/>
      <c r="B105" s="37"/>
      <c r="C105" s="92">
        <v>425200</v>
      </c>
      <c r="D105" s="93" t="s">
        <v>21</v>
      </c>
      <c r="E105" s="94">
        <f>E106+E107+E108+E109</f>
        <v>231609.43</v>
      </c>
      <c r="F105" s="94"/>
      <c r="G105" s="132">
        <f t="shared" si="5"/>
        <v>231609.43</v>
      </c>
    </row>
    <row r="106" spans="1:7" s="5" customFormat="1" ht="29.25" customHeight="1">
      <c r="A106" s="24"/>
      <c r="B106" s="37"/>
      <c r="C106" s="85">
        <v>425211</v>
      </c>
      <c r="D106" s="80" t="s">
        <v>61</v>
      </c>
      <c r="E106" s="84">
        <v>4754.41</v>
      </c>
      <c r="F106" s="84"/>
      <c r="G106" s="131">
        <f t="shared" si="5"/>
        <v>4754.41</v>
      </c>
    </row>
    <row r="107" spans="1:7" s="5" customFormat="1" ht="25.5" customHeight="1">
      <c r="A107" s="24"/>
      <c r="B107" s="37"/>
      <c r="C107" s="85">
        <v>425219</v>
      </c>
      <c r="D107" s="83" t="s">
        <v>98</v>
      </c>
      <c r="E107" s="84">
        <v>4320</v>
      </c>
      <c r="F107" s="84"/>
      <c r="G107" s="131">
        <f t="shared" si="5"/>
        <v>4320</v>
      </c>
    </row>
    <row r="108" spans="1:7" s="5" customFormat="1" ht="27" customHeight="1">
      <c r="A108" s="24"/>
      <c r="B108" s="37"/>
      <c r="C108" s="85">
        <v>425222</v>
      </c>
      <c r="D108" s="83" t="s">
        <v>110</v>
      </c>
      <c r="E108" s="84">
        <v>222535.02</v>
      </c>
      <c r="F108" s="84"/>
      <c r="G108" s="131">
        <f t="shared" si="5"/>
        <v>222535.02</v>
      </c>
    </row>
    <row r="109" spans="1:7" s="5" customFormat="1" ht="35.25" customHeight="1">
      <c r="A109" s="24"/>
      <c r="B109" s="37"/>
      <c r="C109" s="85">
        <v>425229</v>
      </c>
      <c r="D109" s="83" t="s">
        <v>99</v>
      </c>
      <c r="E109" s="103">
        <v>0</v>
      </c>
      <c r="F109" s="103"/>
      <c r="G109" s="67">
        <f t="shared" si="5"/>
        <v>0</v>
      </c>
    </row>
    <row r="110" spans="1:7" s="5" customFormat="1" ht="21" customHeight="1">
      <c r="A110" s="24"/>
      <c r="B110" s="37"/>
      <c r="C110" s="70">
        <v>426000</v>
      </c>
      <c r="D110" s="68" t="s">
        <v>22</v>
      </c>
      <c r="E110" s="62">
        <f>E111+E113+E117</f>
        <v>583097.53</v>
      </c>
      <c r="F110" s="62"/>
      <c r="G110" s="63">
        <f>SUM(E110+F110)</f>
        <v>583097.53</v>
      </c>
    </row>
    <row r="111" spans="1:7" s="5" customFormat="1" ht="23.25" customHeight="1">
      <c r="A111" s="24"/>
      <c r="B111" s="37"/>
      <c r="C111" s="70">
        <v>426100</v>
      </c>
      <c r="D111" s="68" t="s">
        <v>23</v>
      </c>
      <c r="E111" s="62">
        <f>E112</f>
        <v>210929.99</v>
      </c>
      <c r="F111" s="62"/>
      <c r="G111" s="63">
        <f aca="true" t="shared" si="6" ref="G111:G121">E111</f>
        <v>210929.99</v>
      </c>
    </row>
    <row r="112" spans="1:7" s="5" customFormat="1" ht="21" customHeight="1">
      <c r="A112" s="24"/>
      <c r="B112" s="37"/>
      <c r="C112" s="85">
        <v>426111</v>
      </c>
      <c r="D112" s="83" t="s">
        <v>62</v>
      </c>
      <c r="E112" s="84">
        <v>210929.99</v>
      </c>
      <c r="F112" s="84"/>
      <c r="G112" s="131">
        <f t="shared" si="6"/>
        <v>210929.99</v>
      </c>
    </row>
    <row r="113" spans="1:7" s="5" customFormat="1" ht="23.25" customHeight="1">
      <c r="A113" s="24"/>
      <c r="B113" s="37"/>
      <c r="C113" s="92">
        <v>426400</v>
      </c>
      <c r="D113" s="93" t="s">
        <v>63</v>
      </c>
      <c r="E113" s="94">
        <f>E114+E115+E116</f>
        <v>255665.53</v>
      </c>
      <c r="F113" s="94"/>
      <c r="G113" s="132">
        <f t="shared" si="6"/>
        <v>255665.53</v>
      </c>
    </row>
    <row r="114" spans="1:7" s="5" customFormat="1" ht="21" customHeight="1">
      <c r="A114" s="24"/>
      <c r="B114" s="37"/>
      <c r="C114" s="71">
        <v>426411</v>
      </c>
      <c r="D114" s="69" t="s">
        <v>64</v>
      </c>
      <c r="E114" s="66">
        <v>134339.35</v>
      </c>
      <c r="F114" s="66"/>
      <c r="G114" s="67">
        <f t="shared" si="6"/>
        <v>134339.35</v>
      </c>
    </row>
    <row r="115" spans="1:7" s="5" customFormat="1" ht="21" customHeight="1">
      <c r="A115" s="24"/>
      <c r="B115" s="37"/>
      <c r="C115" s="71">
        <v>426412</v>
      </c>
      <c r="D115" s="69" t="s">
        <v>132</v>
      </c>
      <c r="E115" s="66">
        <v>121326.18</v>
      </c>
      <c r="F115" s="66"/>
      <c r="G115" s="67">
        <f>E115</f>
        <v>121326.18</v>
      </c>
    </row>
    <row r="116" spans="1:7" s="5" customFormat="1" ht="21" customHeight="1">
      <c r="A116" s="24"/>
      <c r="B116" s="37"/>
      <c r="C116" s="71">
        <v>426491</v>
      </c>
      <c r="D116" s="69" t="s">
        <v>118</v>
      </c>
      <c r="E116" s="66">
        <v>0</v>
      </c>
      <c r="F116" s="66"/>
      <c r="G116" s="67">
        <f>E116</f>
        <v>0</v>
      </c>
    </row>
    <row r="117" spans="1:7" s="5" customFormat="1" ht="33" customHeight="1">
      <c r="A117" s="24"/>
      <c r="B117" s="37"/>
      <c r="C117" s="92">
        <v>426800</v>
      </c>
      <c r="D117" s="93" t="s">
        <v>65</v>
      </c>
      <c r="E117" s="94">
        <f>E118</f>
        <v>116502.01</v>
      </c>
      <c r="F117" s="94"/>
      <c r="G117" s="132">
        <f>E117</f>
        <v>116502.01</v>
      </c>
    </row>
    <row r="118" spans="1:7" s="5" customFormat="1" ht="21" customHeight="1">
      <c r="A118" s="24"/>
      <c r="B118" s="37"/>
      <c r="C118" s="105">
        <v>426811</v>
      </c>
      <c r="D118" s="80" t="s">
        <v>66</v>
      </c>
      <c r="E118" s="66">
        <v>116502.01</v>
      </c>
      <c r="F118" s="66"/>
      <c r="G118" s="67">
        <f>E118</f>
        <v>116502.01</v>
      </c>
    </row>
    <row r="119" spans="1:7" s="5" customFormat="1" ht="21" customHeight="1">
      <c r="A119" s="24"/>
      <c r="B119" s="37"/>
      <c r="C119" s="92">
        <v>465000</v>
      </c>
      <c r="D119" s="93" t="s">
        <v>87</v>
      </c>
      <c r="E119" s="94">
        <f>E120</f>
        <v>0</v>
      </c>
      <c r="F119" s="94"/>
      <c r="G119" s="132">
        <f t="shared" si="6"/>
        <v>0</v>
      </c>
    </row>
    <row r="120" spans="1:7" s="5" customFormat="1" ht="28.5" customHeight="1">
      <c r="A120" s="24"/>
      <c r="B120" s="37"/>
      <c r="C120" s="92">
        <v>465100</v>
      </c>
      <c r="D120" s="93" t="s">
        <v>88</v>
      </c>
      <c r="E120" s="94">
        <f>E121</f>
        <v>0</v>
      </c>
      <c r="F120" s="94"/>
      <c r="G120" s="132">
        <f t="shared" si="6"/>
        <v>0</v>
      </c>
    </row>
    <row r="121" spans="1:7" s="5" customFormat="1" ht="29.25" customHeight="1">
      <c r="A121" s="24"/>
      <c r="B121" s="37"/>
      <c r="C121" s="71">
        <v>465112</v>
      </c>
      <c r="D121" s="83" t="s">
        <v>101</v>
      </c>
      <c r="E121" s="66">
        <v>0</v>
      </c>
      <c r="F121" s="66"/>
      <c r="G121" s="67">
        <f t="shared" si="6"/>
        <v>0</v>
      </c>
    </row>
    <row r="122" spans="1:7" s="5" customFormat="1" ht="20.25" customHeight="1">
      <c r="A122" s="24"/>
      <c r="B122" s="37"/>
      <c r="C122" s="70">
        <v>472000</v>
      </c>
      <c r="D122" s="68" t="s">
        <v>25</v>
      </c>
      <c r="E122" s="62">
        <f>E123+E125</f>
        <v>9759933.45</v>
      </c>
      <c r="F122" s="62"/>
      <c r="G122" s="63">
        <f aca="true" t="shared" si="7" ref="G122:G132">SUM(E122+F122)</f>
        <v>9759933.45</v>
      </c>
    </row>
    <row r="123" spans="1:7" s="5" customFormat="1" ht="20.25" customHeight="1">
      <c r="A123" s="24"/>
      <c r="B123" s="37"/>
      <c r="C123" s="70">
        <v>472600</v>
      </c>
      <c r="D123" s="68" t="s">
        <v>119</v>
      </c>
      <c r="E123" s="62">
        <f>E124</f>
        <v>209664.74</v>
      </c>
      <c r="F123" s="62"/>
      <c r="G123" s="63">
        <f>G124</f>
        <v>209664.74</v>
      </c>
    </row>
    <row r="124" spans="1:7" s="5" customFormat="1" ht="20.25" customHeight="1">
      <c r="A124" s="24"/>
      <c r="B124" s="37"/>
      <c r="C124" s="124">
        <v>472611</v>
      </c>
      <c r="D124" s="123" t="s">
        <v>119</v>
      </c>
      <c r="E124" s="125">
        <v>209664.74</v>
      </c>
      <c r="F124" s="125"/>
      <c r="G124" s="131">
        <f>E124</f>
        <v>209664.74</v>
      </c>
    </row>
    <row r="125" spans="1:7" s="5" customFormat="1" ht="20.25" customHeight="1">
      <c r="A125" s="24"/>
      <c r="B125" s="37"/>
      <c r="C125" s="120">
        <v>472900</v>
      </c>
      <c r="D125" s="121" t="s">
        <v>120</v>
      </c>
      <c r="E125" s="122">
        <f>E126+E128+E129+E130+E131</f>
        <v>9550268.709999999</v>
      </c>
      <c r="F125" s="122"/>
      <c r="G125" s="132">
        <f>E125</f>
        <v>9550268.709999999</v>
      </c>
    </row>
    <row r="126" spans="1:7" s="5" customFormat="1" ht="18" customHeight="1">
      <c r="A126" s="24"/>
      <c r="B126" s="37"/>
      <c r="C126" s="71" t="s">
        <v>105</v>
      </c>
      <c r="D126" s="69" t="s">
        <v>126</v>
      </c>
      <c r="E126" s="66">
        <v>8459456</v>
      </c>
      <c r="F126" s="66"/>
      <c r="G126" s="67">
        <f t="shared" si="7"/>
        <v>8459456</v>
      </c>
    </row>
    <row r="127" spans="1:7" s="5" customFormat="1" ht="18.75" customHeight="1" hidden="1">
      <c r="A127" s="24"/>
      <c r="B127" s="37"/>
      <c r="C127" s="71">
        <v>4729312</v>
      </c>
      <c r="D127" s="69" t="s">
        <v>74</v>
      </c>
      <c r="E127" s="66">
        <v>0</v>
      </c>
      <c r="F127" s="66"/>
      <c r="G127" s="67">
        <f t="shared" si="7"/>
        <v>0</v>
      </c>
    </row>
    <row r="128" spans="1:7" s="5" customFormat="1" ht="17.25" customHeight="1">
      <c r="A128" s="24"/>
      <c r="B128" s="37"/>
      <c r="C128" s="71" t="s">
        <v>106</v>
      </c>
      <c r="D128" s="69" t="s">
        <v>127</v>
      </c>
      <c r="E128" s="66">
        <v>983130</v>
      </c>
      <c r="F128" s="66"/>
      <c r="G128" s="67">
        <f t="shared" si="7"/>
        <v>983130</v>
      </c>
    </row>
    <row r="129" spans="1:7" s="5" customFormat="1" ht="31.5" customHeight="1">
      <c r="A129" s="24"/>
      <c r="B129" s="37"/>
      <c r="C129" s="71" t="s">
        <v>107</v>
      </c>
      <c r="D129" s="69" t="s">
        <v>128</v>
      </c>
      <c r="E129" s="66">
        <v>82728.4</v>
      </c>
      <c r="F129" s="66"/>
      <c r="G129" s="67">
        <f>SUM(E129+F129)</f>
        <v>82728.4</v>
      </c>
    </row>
    <row r="130" spans="1:7" s="5" customFormat="1" ht="30" customHeight="1">
      <c r="A130" s="24"/>
      <c r="B130" s="37"/>
      <c r="C130" s="71" t="s">
        <v>133</v>
      </c>
      <c r="D130" s="69" t="s">
        <v>134</v>
      </c>
      <c r="E130" s="66">
        <v>3497.03</v>
      </c>
      <c r="F130" s="66"/>
      <c r="G130" s="67">
        <f t="shared" si="7"/>
        <v>3497.03</v>
      </c>
    </row>
    <row r="131" spans="1:7" s="5" customFormat="1" ht="30" customHeight="1">
      <c r="A131" s="24"/>
      <c r="B131" s="37"/>
      <c r="C131" s="71" t="s">
        <v>121</v>
      </c>
      <c r="D131" s="69" t="s">
        <v>122</v>
      </c>
      <c r="E131" s="66">
        <v>21457.28</v>
      </c>
      <c r="F131" s="66"/>
      <c r="G131" s="67">
        <f t="shared" si="7"/>
        <v>21457.28</v>
      </c>
    </row>
    <row r="132" spans="1:7" s="5" customFormat="1" ht="19.5" customHeight="1" hidden="1">
      <c r="A132" s="24"/>
      <c r="B132" s="37"/>
      <c r="C132" s="71" t="s">
        <v>108</v>
      </c>
      <c r="D132" s="69" t="s">
        <v>100</v>
      </c>
      <c r="E132" s="66">
        <v>0</v>
      </c>
      <c r="F132" s="66"/>
      <c r="G132" s="67">
        <f t="shared" si="7"/>
        <v>0</v>
      </c>
    </row>
    <row r="133" spans="1:7" s="5" customFormat="1" ht="19.5" customHeight="1">
      <c r="A133" s="24"/>
      <c r="B133" s="37"/>
      <c r="C133" s="92">
        <v>480000</v>
      </c>
      <c r="D133" s="93" t="s">
        <v>40</v>
      </c>
      <c r="E133" s="94">
        <f>E134+E139</f>
        <v>410470.36</v>
      </c>
      <c r="F133" s="94"/>
      <c r="G133" s="132">
        <f aca="true" t="shared" si="8" ref="G133:G146">E133</f>
        <v>410470.36</v>
      </c>
    </row>
    <row r="134" spans="1:7" s="5" customFormat="1" ht="19.5" customHeight="1">
      <c r="A134" s="24"/>
      <c r="B134" s="37"/>
      <c r="C134" s="92">
        <v>482000</v>
      </c>
      <c r="D134" s="93" t="s">
        <v>41</v>
      </c>
      <c r="E134" s="94">
        <f>E135+E137</f>
        <v>410470.36</v>
      </c>
      <c r="F134" s="94"/>
      <c r="G134" s="132">
        <f t="shared" si="8"/>
        <v>410470.36</v>
      </c>
    </row>
    <row r="135" spans="1:7" s="5" customFormat="1" ht="19.5" customHeight="1">
      <c r="A135" s="24"/>
      <c r="B135" s="37"/>
      <c r="C135" s="92">
        <v>482100</v>
      </c>
      <c r="D135" s="93" t="s">
        <v>26</v>
      </c>
      <c r="E135" s="94">
        <f>E136</f>
        <v>57668</v>
      </c>
      <c r="F135" s="94"/>
      <c r="G135" s="132">
        <f t="shared" si="8"/>
        <v>57668</v>
      </c>
    </row>
    <row r="136" spans="1:7" s="5" customFormat="1" ht="19.5" customHeight="1">
      <c r="A136" s="24"/>
      <c r="B136" s="37"/>
      <c r="C136" s="85">
        <v>482131</v>
      </c>
      <c r="D136" s="83" t="s">
        <v>67</v>
      </c>
      <c r="E136" s="84">
        <v>57668</v>
      </c>
      <c r="F136" s="84"/>
      <c r="G136" s="131">
        <f t="shared" si="8"/>
        <v>57668</v>
      </c>
    </row>
    <row r="137" spans="1:7" s="5" customFormat="1" ht="19.5" customHeight="1">
      <c r="A137" s="24"/>
      <c r="B137" s="37"/>
      <c r="C137" s="120">
        <v>482200</v>
      </c>
      <c r="D137" s="121" t="s">
        <v>123</v>
      </c>
      <c r="E137" s="122">
        <f>E138</f>
        <v>352802.36</v>
      </c>
      <c r="F137" s="122"/>
      <c r="G137" s="132">
        <f t="shared" si="8"/>
        <v>352802.36</v>
      </c>
    </row>
    <row r="138" spans="1:7" s="5" customFormat="1" ht="19.5" customHeight="1">
      <c r="A138" s="24"/>
      <c r="B138" s="37"/>
      <c r="C138" s="85">
        <v>482251</v>
      </c>
      <c r="D138" s="83" t="s">
        <v>124</v>
      </c>
      <c r="E138" s="84">
        <v>352802.36</v>
      </c>
      <c r="F138" s="84"/>
      <c r="G138" s="131">
        <f t="shared" si="8"/>
        <v>352802.36</v>
      </c>
    </row>
    <row r="139" spans="1:7" s="5" customFormat="1" ht="24" customHeight="1">
      <c r="A139" s="24"/>
      <c r="B139" s="37"/>
      <c r="C139" s="70">
        <v>483000</v>
      </c>
      <c r="D139" s="68" t="s">
        <v>42</v>
      </c>
      <c r="E139" s="94">
        <f>E140</f>
        <v>0</v>
      </c>
      <c r="F139" s="94"/>
      <c r="G139" s="132">
        <f t="shared" si="8"/>
        <v>0</v>
      </c>
    </row>
    <row r="140" spans="1:7" s="5" customFormat="1" ht="22.5" customHeight="1">
      <c r="A140" s="24"/>
      <c r="B140" s="37"/>
      <c r="C140" s="70">
        <v>483100</v>
      </c>
      <c r="D140" s="68" t="s">
        <v>42</v>
      </c>
      <c r="E140" s="94">
        <f>E141</f>
        <v>0</v>
      </c>
      <c r="F140" s="94"/>
      <c r="G140" s="132">
        <f t="shared" si="8"/>
        <v>0</v>
      </c>
    </row>
    <row r="141" spans="1:7" s="5" customFormat="1" ht="24" customHeight="1">
      <c r="A141" s="24"/>
      <c r="B141" s="37"/>
      <c r="C141" s="85">
        <v>483111</v>
      </c>
      <c r="D141" s="83" t="s">
        <v>42</v>
      </c>
      <c r="E141" s="66">
        <v>0</v>
      </c>
      <c r="F141" s="66"/>
      <c r="G141" s="67">
        <f t="shared" si="8"/>
        <v>0</v>
      </c>
    </row>
    <row r="142" spans="1:7" s="5" customFormat="1" ht="24" customHeight="1">
      <c r="A142" s="38"/>
      <c r="B142" s="39"/>
      <c r="C142" s="92">
        <v>512000</v>
      </c>
      <c r="D142" s="97" t="s">
        <v>24</v>
      </c>
      <c r="E142" s="94">
        <f>E143</f>
        <v>241600</v>
      </c>
      <c r="F142" s="94"/>
      <c r="G142" s="132">
        <f t="shared" si="8"/>
        <v>241600</v>
      </c>
    </row>
    <row r="143" spans="1:7" s="5" customFormat="1" ht="30.75" customHeight="1">
      <c r="A143" s="38"/>
      <c r="B143" s="39"/>
      <c r="C143" s="92">
        <v>512200</v>
      </c>
      <c r="D143" s="97" t="s">
        <v>30</v>
      </c>
      <c r="E143" s="94">
        <f>E144+E145</f>
        <v>241600</v>
      </c>
      <c r="F143" s="94"/>
      <c r="G143" s="132">
        <f t="shared" si="8"/>
        <v>241600</v>
      </c>
    </row>
    <row r="144" spans="1:7" s="5" customFormat="1" ht="30.75" customHeight="1">
      <c r="A144" s="38"/>
      <c r="B144" s="39"/>
      <c r="C144" s="100">
        <v>512221</v>
      </c>
      <c r="D144" s="101" t="s">
        <v>110</v>
      </c>
      <c r="E144" s="104">
        <v>141600</v>
      </c>
      <c r="F144" s="104"/>
      <c r="G144" s="134">
        <f t="shared" si="8"/>
        <v>141600</v>
      </c>
    </row>
    <row r="145" spans="1:7" s="5" customFormat="1" ht="30.75" customHeight="1" thickBot="1">
      <c r="A145" s="38"/>
      <c r="B145" s="39"/>
      <c r="C145" s="141">
        <v>512222</v>
      </c>
      <c r="D145" s="142" t="s">
        <v>68</v>
      </c>
      <c r="E145" s="143">
        <v>100000</v>
      </c>
      <c r="F145" s="104"/>
      <c r="G145" s="144">
        <f t="shared" si="8"/>
        <v>100000</v>
      </c>
    </row>
    <row r="146" spans="1:7" s="5" customFormat="1" ht="0.75" customHeight="1" hidden="1">
      <c r="A146" s="38"/>
      <c r="B146" s="39"/>
      <c r="C146" s="137">
        <v>512241</v>
      </c>
      <c r="D146" s="138" t="s">
        <v>69</v>
      </c>
      <c r="E146" s="139">
        <v>0</v>
      </c>
      <c r="F146" s="139"/>
      <c r="G146" s="140">
        <f t="shared" si="8"/>
        <v>0</v>
      </c>
    </row>
    <row r="147" spans="1:7" s="5" customFormat="1" ht="0.75" customHeight="1">
      <c r="A147" s="38"/>
      <c r="B147" s="39"/>
      <c r="C147" s="126"/>
      <c r="D147" s="127"/>
      <c r="E147" s="128"/>
      <c r="F147" s="150"/>
      <c r="G147" s="135"/>
    </row>
    <row r="148" spans="1:7" s="5" customFormat="1" ht="0.75" customHeight="1">
      <c r="A148" s="38"/>
      <c r="B148" s="39"/>
      <c r="C148" s="126"/>
      <c r="D148" s="127"/>
      <c r="E148" s="128"/>
      <c r="F148" s="128"/>
      <c r="G148" s="135"/>
    </row>
    <row r="149" spans="1:7" s="5" customFormat="1" ht="64.5" customHeight="1" thickBot="1">
      <c r="A149" s="38"/>
      <c r="B149" s="39"/>
      <c r="C149" s="146"/>
      <c r="D149" s="145" t="s">
        <v>75</v>
      </c>
      <c r="E149" s="149">
        <f>E19+E55+E119+E122+E133+E142</f>
        <v>40903964.28</v>
      </c>
      <c r="F149" s="147"/>
      <c r="G149" s="148">
        <f>E149</f>
        <v>40903964.28</v>
      </c>
    </row>
    <row r="150" spans="1:7" s="5" customFormat="1" ht="16.5" customHeight="1" thickTop="1">
      <c r="A150" s="13"/>
      <c r="B150" s="13"/>
      <c r="C150" s="15"/>
      <c r="D150" s="10"/>
      <c r="E150" s="8"/>
      <c r="F150" s="16"/>
      <c r="G150" s="8"/>
    </row>
    <row r="151" spans="1:7" s="5" customFormat="1" ht="86.25" customHeight="1">
      <c r="A151" s="13"/>
      <c r="B151" s="13"/>
      <c r="C151" s="6"/>
      <c r="D151" s="7"/>
      <c r="E151" s="8"/>
      <c r="F151" s="8"/>
      <c r="G151" s="8"/>
    </row>
    <row r="152" spans="1:7" s="4" customFormat="1" ht="24.75" customHeight="1">
      <c r="A152" s="14"/>
      <c r="B152" s="14"/>
      <c r="C152" s="9"/>
      <c r="D152" s="12" t="s">
        <v>73</v>
      </c>
      <c r="E152" s="163">
        <f>G11</f>
        <v>40903964.28</v>
      </c>
      <c r="F152" s="163"/>
      <c r="G152" s="86" t="s">
        <v>83</v>
      </c>
    </row>
    <row r="153" spans="1:7" s="5" customFormat="1" ht="24.75" customHeight="1">
      <c r="A153" s="13"/>
      <c r="B153" s="13"/>
      <c r="C153" s="9"/>
      <c r="D153" s="12" t="s">
        <v>75</v>
      </c>
      <c r="E153" s="163">
        <f>G149</f>
        <v>40903964.28</v>
      </c>
      <c r="F153" s="163"/>
      <c r="G153" s="86" t="s">
        <v>83</v>
      </c>
    </row>
    <row r="154" spans="1:7" s="4" customFormat="1" ht="15.75" customHeight="1">
      <c r="A154" s="14"/>
      <c r="B154" s="14"/>
      <c r="C154" s="11"/>
      <c r="D154"/>
      <c r="E154" s="1"/>
      <c r="F154" s="1"/>
      <c r="G154"/>
    </row>
    <row r="155" spans="1:7" s="5" customFormat="1" ht="21.75" customHeight="1" hidden="1">
      <c r="A155" s="13"/>
      <c r="B155" s="13"/>
      <c r="C155" s="11"/>
      <c r="D155" s="102"/>
      <c r="E155" s="164"/>
      <c r="F155" s="165"/>
      <c r="G155" s="86"/>
    </row>
    <row r="156" spans="1:7" s="4" customFormat="1" ht="22.5" customHeight="1">
      <c r="A156" s="14"/>
      <c r="B156" s="14"/>
      <c r="C156" s="109"/>
      <c r="D156" s="119"/>
      <c r="E156" s="151"/>
      <c r="F156" s="152"/>
      <c r="G156" s="110"/>
    </row>
    <row r="157" spans="1:7" s="4" customFormat="1" ht="9" customHeight="1">
      <c r="A157" s="14"/>
      <c r="B157" s="14"/>
      <c r="C157" s="109"/>
      <c r="D157" s="160"/>
      <c r="E157" s="160"/>
      <c r="F157" s="160"/>
      <c r="G157" s="111"/>
    </row>
    <row r="158" spans="1:7" s="5" customFormat="1" ht="0.75" customHeight="1" hidden="1">
      <c r="A158" s="13"/>
      <c r="B158" s="13"/>
      <c r="C158" s="109"/>
      <c r="D158" s="112"/>
      <c r="E158" s="113"/>
      <c r="F158" s="111"/>
      <c r="G158" s="111"/>
    </row>
    <row r="159" spans="1:7" s="5" customFormat="1" ht="27.75" customHeight="1" hidden="1">
      <c r="A159" s="13"/>
      <c r="B159" s="13"/>
      <c r="C159" s="109"/>
      <c r="D159" s="114"/>
      <c r="E159" s="153"/>
      <c r="F159" s="154"/>
      <c r="G159" s="115"/>
    </row>
    <row r="160" spans="1:7" s="4" customFormat="1" ht="33.75" customHeight="1" hidden="1">
      <c r="A160" s="14"/>
      <c r="B160" s="14"/>
      <c r="C160" s="109"/>
      <c r="D160" s="116"/>
      <c r="E160" s="111"/>
      <c r="F160" s="117"/>
      <c r="G160" s="118"/>
    </row>
    <row r="161" spans="1:7" s="5" customFormat="1" ht="16.5" customHeight="1" hidden="1">
      <c r="A161" s="13"/>
      <c r="B161" s="13"/>
      <c r="C161" s="109"/>
      <c r="D161" s="111"/>
      <c r="E161" s="111"/>
      <c r="F161" s="111"/>
      <c r="G161" s="111"/>
    </row>
    <row r="162" spans="1:7" s="5" customFormat="1" ht="16.5" customHeight="1" hidden="1">
      <c r="A162" s="13"/>
      <c r="B162" s="13"/>
      <c r="C162" s="109"/>
      <c r="D162" s="111"/>
      <c r="E162" s="111"/>
      <c r="F162" s="111"/>
      <c r="G162" s="111"/>
    </row>
    <row r="163" spans="1:7" s="5" customFormat="1" ht="59.25" customHeight="1">
      <c r="A163" s="13"/>
      <c r="B163" s="13"/>
      <c r="C163" s="109"/>
      <c r="D163" s="129" t="s">
        <v>145</v>
      </c>
      <c r="E163" s="111"/>
      <c r="F163" s="111"/>
      <c r="G163" s="111"/>
    </row>
    <row r="164" spans="1:7" s="5" customFormat="1" ht="69.75" customHeight="1">
      <c r="A164" s="13"/>
      <c r="B164" s="13"/>
      <c r="C164" s="11"/>
      <c r="D164" s="96"/>
      <c r="E164" s="157"/>
      <c r="F164" s="157"/>
      <c r="G164" s="157"/>
    </row>
    <row r="165" spans="1:7" s="4" customFormat="1" ht="39" customHeight="1">
      <c r="A165" s="14"/>
      <c r="B165" s="14"/>
      <c r="C165" s="11"/>
      <c r="D165" s="106" t="s">
        <v>109</v>
      </c>
      <c r="E165" s="158" t="s">
        <v>125</v>
      </c>
      <c r="F165" s="159"/>
      <c r="G165" s="159"/>
    </row>
    <row r="166" spans="1:7" s="5" customFormat="1" ht="16.5" customHeight="1">
      <c r="A166" s="13"/>
      <c r="B166" s="13"/>
      <c r="C166" s="11"/>
      <c r="D166"/>
      <c r="E166"/>
      <c r="F166"/>
      <c r="G166"/>
    </row>
    <row r="167" spans="1:7" s="5" customFormat="1" ht="16.5" customHeight="1">
      <c r="A167" s="13"/>
      <c r="B167" s="13"/>
      <c r="C167" s="11"/>
      <c r="D167" s="59"/>
      <c r="E167" s="58"/>
      <c r="F167" s="58"/>
      <c r="G167" s="58"/>
    </row>
    <row r="168" spans="1:7" s="5" customFormat="1" ht="16.5" customHeight="1">
      <c r="A168" s="13"/>
      <c r="B168" s="13"/>
      <c r="C168" s="11"/>
      <c r="D168" s="59"/>
      <c r="E168" s="58"/>
      <c r="F168" s="58"/>
      <c r="G168" s="58"/>
    </row>
    <row r="169" spans="1:7" s="5" customFormat="1" ht="16.5" customHeight="1">
      <c r="A169" s="13"/>
      <c r="B169" s="13"/>
      <c r="C169" s="11"/>
      <c r="D169" s="58"/>
      <c r="E169" s="58"/>
      <c r="F169" s="58"/>
      <c r="G169" s="58"/>
    </row>
    <row r="170" spans="1:7" s="4" customFormat="1" ht="16.5" customHeight="1">
      <c r="A170" s="14"/>
      <c r="B170" s="14"/>
      <c r="C170" s="11"/>
      <c r="D170" s="58"/>
      <c r="E170" s="58"/>
      <c r="F170" s="58"/>
      <c r="G170" s="58"/>
    </row>
    <row r="171" spans="1:7" s="5" customFormat="1" ht="16.5" customHeight="1">
      <c r="A171" s="13"/>
      <c r="B171" s="13"/>
      <c r="C171" s="11"/>
      <c r="D171" s="58"/>
      <c r="E171" s="58"/>
      <c r="F171" s="58"/>
      <c r="G171" s="58"/>
    </row>
    <row r="172" spans="1:7" s="5" customFormat="1" ht="16.5" customHeight="1">
      <c r="A172" s="13"/>
      <c r="B172" s="13"/>
      <c r="C172" s="11"/>
      <c r="D172" s="58"/>
      <c r="E172" s="58"/>
      <c r="F172" s="58"/>
      <c r="G172" s="58"/>
    </row>
    <row r="173" spans="1:7" s="5" customFormat="1" ht="16.5" customHeight="1">
      <c r="A173" s="13"/>
      <c r="B173" s="13"/>
      <c r="C173" s="11"/>
      <c r="D173" s="59"/>
      <c r="E173" s="59"/>
      <c r="F173" s="156"/>
      <c r="G173" s="156"/>
    </row>
    <row r="174" spans="1:7" s="5" customFormat="1" ht="16.5" customHeight="1">
      <c r="A174" s="13"/>
      <c r="B174" s="13"/>
      <c r="C174" s="11"/>
      <c r="D174" s="59"/>
      <c r="E174" s="59"/>
      <c r="F174" s="156"/>
      <c r="G174" s="156"/>
    </row>
    <row r="175" spans="1:7" s="5" customFormat="1" ht="24.75" customHeight="1">
      <c r="A175" s="13"/>
      <c r="B175" s="13"/>
      <c r="C175" s="11"/>
      <c r="D175"/>
      <c r="E175"/>
      <c r="F175" s="155"/>
      <c r="G175" s="155"/>
    </row>
    <row r="176" spans="1:7" s="5" customFormat="1" ht="16.5" customHeight="1">
      <c r="A176" s="13"/>
      <c r="B176" s="13"/>
      <c r="C176" s="11"/>
      <c r="D176"/>
      <c r="E176"/>
      <c r="F176" s="155"/>
      <c r="G176" s="155"/>
    </row>
    <row r="177" spans="1:7" s="4" customFormat="1" ht="16.5" customHeight="1">
      <c r="A177" s="14"/>
      <c r="B177" s="14"/>
      <c r="C177" s="11"/>
      <c r="D177"/>
      <c r="E177"/>
      <c r="F177"/>
      <c r="G177"/>
    </row>
    <row r="178" spans="1:7" s="5" customFormat="1" ht="16.5" customHeight="1">
      <c r="A178" s="13"/>
      <c r="B178" s="13"/>
      <c r="C178" s="11"/>
      <c r="D178"/>
      <c r="E178"/>
      <c r="F178"/>
      <c r="G178"/>
    </row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</sheetData>
  <sheetProtection/>
  <mergeCells count="15">
    <mergeCell ref="A1:G1"/>
    <mergeCell ref="E152:F152"/>
    <mergeCell ref="E153:F153"/>
    <mergeCell ref="E155:F155"/>
    <mergeCell ref="A2:G2"/>
    <mergeCell ref="A15:G15"/>
    <mergeCell ref="E156:F156"/>
    <mergeCell ref="E159:F159"/>
    <mergeCell ref="F175:G175"/>
    <mergeCell ref="F176:G176"/>
    <mergeCell ref="F173:G173"/>
    <mergeCell ref="F174:G174"/>
    <mergeCell ref="E164:G164"/>
    <mergeCell ref="E165:G165"/>
    <mergeCell ref="D157:F157"/>
  </mergeCells>
  <printOptions/>
  <pageMargins left="0.75" right="0.41" top="0.2362204724409449" bottom="0.2755905511811024" header="0.25" footer="0.1574803149606299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</dc:creator>
  <cp:keywords/>
  <dc:description/>
  <cp:lastModifiedBy>pc</cp:lastModifiedBy>
  <cp:lastPrinted>2023-02-24T10:14:00Z</cp:lastPrinted>
  <dcterms:created xsi:type="dcterms:W3CDTF">2002-05-10T07:44:53Z</dcterms:created>
  <dcterms:modified xsi:type="dcterms:W3CDTF">2023-03-03T11:40:16Z</dcterms:modified>
  <cp:category/>
  <cp:version/>
  <cp:contentType/>
  <cp:contentStatus/>
</cp:coreProperties>
</file>