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"/>
    </mc:Choice>
  </mc:AlternateContent>
  <xr:revisionPtr revIDLastSave="0" documentId="13_ncr:1_{43E2BB82-A868-43B0-B548-8DF52C69968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Закон " sheetId="1" r:id="rId1"/>
    <sheet name="мимо" sheetId="5" r:id="rId2"/>
  </sheets>
  <definedNames>
    <definedName name="_xlnm._FilterDatabase" localSheetId="1" hidden="1">мимо!$A$11:$L$11</definedName>
    <definedName name="_xlnm.Print_Area" localSheetId="0">'Закон '!$A$1:$K$19</definedName>
    <definedName name="_xlnm.Print_Area" localSheetId="1">мимо!$A$1:$L$137</definedName>
  </definedNames>
  <calcPr calcId="181029"/>
</workbook>
</file>

<file path=xl/calcChain.xml><?xml version="1.0" encoding="utf-8"?>
<calcChain xmlns="http://schemas.openxmlformats.org/spreadsheetml/2006/main">
  <c r="F64" i="5" l="1"/>
  <c r="F11" i="5" l="1"/>
  <c r="E11" i="5"/>
  <c r="D64" i="5" l="1"/>
  <c r="E64" i="5" l="1"/>
  <c r="B101" i="5" l="1"/>
  <c r="B104" i="5"/>
  <c r="B107" i="5"/>
  <c r="D11" i="5"/>
  <c r="D9" i="5" s="1"/>
  <c r="B24" i="5"/>
  <c r="B33" i="5"/>
  <c r="B36" i="5"/>
  <c r="B51" i="5"/>
  <c r="B54" i="5"/>
  <c r="B65" i="5"/>
  <c r="B68" i="5"/>
  <c r="B71" i="5"/>
  <c r="B77" i="5"/>
  <c r="B80" i="5"/>
  <c r="B83" i="5"/>
  <c r="B86" i="5"/>
  <c r="B89" i="5"/>
  <c r="B92" i="5"/>
  <c r="B95" i="5"/>
  <c r="B98" i="5"/>
  <c r="E9" i="5" l="1"/>
  <c r="F9" i="5"/>
  <c r="C14" i="1"/>
  <c r="C13" i="1" s="1"/>
  <c r="C9" i="1" s="1"/>
  <c r="E13" i="1"/>
  <c r="E9" i="1" s="1"/>
  <c r="D13" i="1"/>
  <c r="D9" i="1" s="1"/>
</calcChain>
</file>

<file path=xl/sharedStrings.xml><?xml version="1.0" encoding="utf-8"?>
<sst xmlns="http://schemas.openxmlformats.org/spreadsheetml/2006/main" count="337" uniqueCount="210">
  <si>
    <t>Обухвата:</t>
  </si>
  <si>
    <t>Предмет набавке</t>
  </si>
  <si>
    <t>Процењена  вредност без ПДВ-а (укупна по годинама)</t>
  </si>
  <si>
    <t>без ПДВ-а</t>
  </si>
  <si>
    <t>са ПДВ-ом</t>
  </si>
  <si>
    <t>Конто/Позиција</t>
  </si>
  <si>
    <t>Врста поступка</t>
  </si>
  <si>
    <t>покретања поступка</t>
  </si>
  <si>
    <t>закључења уговора</t>
  </si>
  <si>
    <t>извршења уговора</t>
  </si>
  <si>
    <t>Планирана средства у буџету/фин.плану</t>
  </si>
  <si>
    <t>Рб</t>
  </si>
  <si>
    <t>Укупно</t>
  </si>
  <si>
    <t>добра</t>
  </si>
  <si>
    <t>Поступак јавне набавке на које се примењује Закон о јавним набавкама</t>
  </si>
  <si>
    <t>По годинама:</t>
  </si>
  <si>
    <t>услуге</t>
  </si>
  <si>
    <t>1.2.1</t>
  </si>
  <si>
    <t>Основ за изузеће</t>
  </si>
  <si>
    <t>2.1.1</t>
  </si>
  <si>
    <t>Члан 27 став 1 ЗЈН (Сл.гласник РС бр.91/2019)</t>
  </si>
  <si>
    <t>Оквирни датум</t>
  </si>
  <si>
    <t>2.1.2</t>
  </si>
  <si>
    <t>Рачунарска опрема</t>
  </si>
  <si>
    <t>2.1.3</t>
  </si>
  <si>
    <t>Репрезентација</t>
  </si>
  <si>
    <t>2.1.4</t>
  </si>
  <si>
    <t>Канцеларијски материјал</t>
  </si>
  <si>
    <t>2.1.5</t>
  </si>
  <si>
    <t>2.1.6</t>
  </si>
  <si>
    <t>2.1.7</t>
  </si>
  <si>
    <t>Остали медицински материјали</t>
  </si>
  <si>
    <t>2.1.8</t>
  </si>
  <si>
    <t>Хемијска средства за чишћење</t>
  </si>
  <si>
    <t>2.1.9</t>
  </si>
  <si>
    <t>2.1.10</t>
  </si>
  <si>
    <t>2.1.11</t>
  </si>
  <si>
    <t xml:space="preserve">Бензин </t>
  </si>
  <si>
    <t>2.1.14</t>
  </si>
  <si>
    <t>2.2.1</t>
  </si>
  <si>
    <t>Услуге набавке електричне енергије</t>
  </si>
  <si>
    <t>2.2.2</t>
  </si>
  <si>
    <t>Услуге водовода и канализације</t>
  </si>
  <si>
    <t>2.2.3</t>
  </si>
  <si>
    <t>Одвоз отпада</t>
  </si>
  <si>
    <t>2.2.4</t>
  </si>
  <si>
    <t>Телефон, телекс и телефакс</t>
  </si>
  <si>
    <t>2.2.5</t>
  </si>
  <si>
    <t>Услуге мобилне телефоније</t>
  </si>
  <si>
    <t>2.2.6</t>
  </si>
  <si>
    <t>Поштанске услуге</t>
  </si>
  <si>
    <t>2.2.7</t>
  </si>
  <si>
    <t>2.2.8</t>
  </si>
  <si>
    <t>2.2.9</t>
  </si>
  <si>
    <t>2.2.10</t>
  </si>
  <si>
    <t>2.2.11</t>
  </si>
  <si>
    <t>2.2.12</t>
  </si>
  <si>
    <t>2.2.13</t>
  </si>
  <si>
    <t>Осигурање запослених</t>
  </si>
  <si>
    <t>Осигурање возила</t>
  </si>
  <si>
    <t>Образовање и усавршавање запослених</t>
  </si>
  <si>
    <t>2.2.14</t>
  </si>
  <si>
    <t>2.2.16</t>
  </si>
  <si>
    <t>Механичке поправке</t>
  </si>
  <si>
    <t>2.2.17</t>
  </si>
  <si>
    <t>2.2.18</t>
  </si>
  <si>
    <t>2.2.19</t>
  </si>
  <si>
    <t>Регистрација возила</t>
  </si>
  <si>
    <t xml:space="preserve"> </t>
  </si>
  <si>
    <t>2.1.15</t>
  </si>
  <si>
    <t>Остале услуге комуникације</t>
  </si>
  <si>
    <t>План набаке који се не објављује на Порталу јавних набавки</t>
  </si>
  <si>
    <t>Дизел</t>
  </si>
  <si>
    <t>2.1.16</t>
  </si>
  <si>
    <t>4                     2023</t>
  </si>
  <si>
    <t>3                      2023</t>
  </si>
  <si>
    <t>4                      2023</t>
  </si>
  <si>
    <t>Остале специјализоване услуге</t>
  </si>
  <si>
    <t>4                 2023</t>
  </si>
  <si>
    <t>_________________</t>
  </si>
  <si>
    <t xml:space="preserve">                                                                                                                           НАПОМЕНА</t>
  </si>
  <si>
    <t>НАПОМЕНА</t>
  </si>
  <si>
    <t>Услуге чишћења објекта</t>
  </si>
  <si>
    <t>2                   2023</t>
  </si>
  <si>
    <t>5                    2023</t>
  </si>
  <si>
    <t xml:space="preserve">2023. </t>
  </si>
  <si>
    <t>Осигурање зграде</t>
  </si>
  <si>
    <t xml:space="preserve">Услуге за  одржавања софтвера </t>
  </si>
  <si>
    <t>2.2.15</t>
  </si>
  <si>
    <t>План набавке које ће бити објављен на Порталу јавних набавки</t>
  </si>
  <si>
    <t>Јавна установа Центар за социјани рад у Врању</t>
  </si>
  <si>
    <t>Јавна установа  Центар за социјални рад у Врању</t>
  </si>
  <si>
    <t>ПЛАН ЈАВНИХ НАБАВКИ-УСВОЈЕН</t>
  </si>
  <si>
    <t>Јадранка Стојановић</t>
  </si>
  <si>
    <t>Услуга заштите имовине</t>
  </si>
  <si>
    <t>Датум усвајања</t>
  </si>
  <si>
    <t xml:space="preserve">Датум усвајања: </t>
  </si>
  <si>
    <t>2.1.12</t>
  </si>
  <si>
    <t>Намештај</t>
  </si>
  <si>
    <t xml:space="preserve"> Директорка</t>
  </si>
  <si>
    <t>3                  2026</t>
  </si>
  <si>
    <t>ПЛАН ЈАВНИХ НАБАВКИ  - Верзија плана 1</t>
  </si>
  <si>
    <t xml:space="preserve">Остале поправке и одржавање опреме за саобраћај </t>
  </si>
  <si>
    <t>4                     2026</t>
  </si>
  <si>
    <t>4                   2026</t>
  </si>
  <si>
    <t>7                 2026</t>
  </si>
  <si>
    <t>6              2026</t>
  </si>
  <si>
    <t>4               2026</t>
  </si>
  <si>
    <t>6                   2026</t>
  </si>
  <si>
    <t>4                 2026</t>
  </si>
  <si>
    <t>2                  2026</t>
  </si>
  <si>
    <t>4              2026</t>
  </si>
  <si>
    <t>Здравствена заштита по уговору</t>
  </si>
  <si>
    <t xml:space="preserve">План набавки Јавне установе Центар за социјални рад у Врању за 2026. годину </t>
  </si>
  <si>
    <t>2               2026</t>
  </si>
  <si>
    <t>3               2026</t>
  </si>
  <si>
    <t>3                  2027</t>
  </si>
  <si>
    <t>2026 = 2.374.999</t>
  </si>
  <si>
    <t>2027=791.666,49</t>
  </si>
  <si>
    <t>План набавки Јавне установе Центар за социјални рад у Врању за 2026.годину</t>
  </si>
  <si>
    <t xml:space="preserve">4             2027 </t>
  </si>
  <si>
    <t>Члан 27 став 1 ЗЈН (Сл.гласник РС бр.91/2019 и 92/2023)</t>
  </si>
  <si>
    <t>Остали материјали и услуге за текуће поправке и одржавање зграде</t>
  </si>
  <si>
    <t>4                  2026</t>
  </si>
  <si>
    <t>4                    2027</t>
  </si>
  <si>
    <t>3                   2026</t>
  </si>
  <si>
    <t>4                     2027</t>
  </si>
  <si>
    <t>7                  2026</t>
  </si>
  <si>
    <t>7                   2027</t>
  </si>
  <si>
    <t>7                2027</t>
  </si>
  <si>
    <t>Остали материјали за превозна средства(пнеуматици за путничка и теренска возила)</t>
  </si>
  <si>
    <t>Члан 27 став 1 ЗЈН (Сл.гласник РС бр.91/2019  и 92/2023)</t>
  </si>
  <si>
    <t>6                2026</t>
  </si>
  <si>
    <t>6                 2027</t>
  </si>
  <si>
    <t>2                     2026</t>
  </si>
  <si>
    <t>2             2027</t>
  </si>
  <si>
    <t xml:space="preserve">4                 2026   </t>
  </si>
  <si>
    <t xml:space="preserve">4                    2027    </t>
  </si>
  <si>
    <r>
      <rPr>
        <b/>
        <sz val="11"/>
        <color theme="1"/>
        <rFont val="Calibri"/>
        <family val="2"/>
        <scheme val="minor"/>
      </rPr>
      <t>По годинама</t>
    </r>
    <r>
      <rPr>
        <sz val="11"/>
        <color theme="1"/>
        <rFont val="Calibri"/>
        <family val="2"/>
        <charset val="238"/>
        <scheme val="minor"/>
      </rPr>
      <t>:</t>
    </r>
  </si>
  <si>
    <t>Остали административни материјал (набавка тонера)</t>
  </si>
  <si>
    <t>Члан 27 став 1 ЗЈН (Сл.гласник РС БР.914/2019 И 92/2023)</t>
  </si>
  <si>
    <t>4                        2026</t>
  </si>
  <si>
    <t>4                         2026</t>
  </si>
  <si>
    <t>4                           2027</t>
  </si>
  <si>
    <t>Остали материјал за одржавање хигијене</t>
  </si>
  <si>
    <t>5               2026</t>
  </si>
  <si>
    <t>5                  2027</t>
  </si>
  <si>
    <t>Члан 27 став 1 ЗЈН (Сл.гласник РС бр.91/2019 I 92/2023)</t>
  </si>
  <si>
    <t>1                   2026</t>
  </si>
  <si>
    <t>12                     2026</t>
  </si>
  <si>
    <t>12                      2026</t>
  </si>
  <si>
    <t>1                 2026</t>
  </si>
  <si>
    <t>1                  2026</t>
  </si>
  <si>
    <t>12                    2026</t>
  </si>
  <si>
    <t>5                   2026</t>
  </si>
  <si>
    <t>6                                       2026</t>
  </si>
  <si>
    <t>6                                    2026</t>
  </si>
  <si>
    <t>6                              2027</t>
  </si>
  <si>
    <t>2                    2027</t>
  </si>
  <si>
    <t>3                     2027</t>
  </si>
  <si>
    <t>10            2026</t>
  </si>
  <si>
    <t>7                     2027</t>
  </si>
  <si>
    <t>3                2026</t>
  </si>
  <si>
    <t>3                 2027</t>
  </si>
  <si>
    <t>11                 2026</t>
  </si>
  <si>
    <t>11                  2027</t>
  </si>
  <si>
    <t>4                 2027</t>
  </si>
  <si>
    <t>3
2026</t>
  </si>
  <si>
    <t>4                2027</t>
  </si>
  <si>
    <t>2                 2026</t>
  </si>
  <si>
    <t>3                       2026</t>
  </si>
  <si>
    <t>Трошкови селидбе и транспорта</t>
  </si>
  <si>
    <t>Остале поправке и одржавање административне опреме</t>
  </si>
  <si>
    <t>Материјали за посебне намене</t>
  </si>
  <si>
    <t>3              2026</t>
  </si>
  <si>
    <t>12                            2026</t>
  </si>
  <si>
    <t>2.2.2020</t>
  </si>
  <si>
    <t>4                             2026</t>
  </si>
  <si>
    <t>4                           2026</t>
  </si>
  <si>
    <t>12                           2026</t>
  </si>
  <si>
    <t>6                  2026</t>
  </si>
  <si>
    <t>6                     2027</t>
  </si>
  <si>
    <t>6                      2027</t>
  </si>
  <si>
    <t>4              2027</t>
  </si>
  <si>
    <t>2                      2026</t>
  </si>
  <si>
    <t>2                            2027</t>
  </si>
  <si>
    <t>2.1.13</t>
  </si>
  <si>
    <t>512221</t>
  </si>
  <si>
    <t>Члан 27 став 1 ЗЈН ( Сл.гласник РС БР.91/2019 И 92/2023)</t>
  </si>
  <si>
    <t>2.2.2021</t>
  </si>
  <si>
    <t>2.2.2022</t>
  </si>
  <si>
    <t>2.2.2023</t>
  </si>
  <si>
    <t>2                        2026</t>
  </si>
  <si>
    <t>2                        2027</t>
  </si>
  <si>
    <t>512211</t>
  </si>
  <si>
    <t>Остале стручне услуге И ПИП</t>
  </si>
  <si>
    <t>У Врању, 14.01.2026. године</t>
  </si>
  <si>
    <t>Број:404-11-15/2026</t>
  </si>
  <si>
    <t>3                         2026</t>
  </si>
  <si>
    <t xml:space="preserve">1               2026    </t>
  </si>
  <si>
    <t>1              2026</t>
  </si>
  <si>
    <t>4                    2026</t>
  </si>
  <si>
    <t xml:space="preserve">Опрема за комуникацију        </t>
  </si>
  <si>
    <t>6               2027</t>
  </si>
  <si>
    <t>2                   2026</t>
  </si>
  <si>
    <t>12                2026</t>
  </si>
  <si>
    <t>5                    2026</t>
  </si>
  <si>
    <t>5                     2026</t>
  </si>
  <si>
    <t>7                    2026</t>
  </si>
  <si>
    <t xml:space="preserve">4                    2026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</si>
</sst>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6">
    <xf numFmtId="0" fontId="0" fillId="0" borderId="0" xfId="0"/>
    <xf numFmtId="0" fontId="7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 wrapText="1"/>
    </xf>
    <xf numFmtId="49" fontId="7" fillId="0" borderId="0" xfId="0" applyNumberFormat="1" applyFont="1"/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3" fontId="7" fillId="0" borderId="0" xfId="0" applyNumberFormat="1" applyFont="1"/>
    <xf numFmtId="3" fontId="0" fillId="0" borderId="0" xfId="0" applyNumberFormat="1"/>
    <xf numFmtId="3" fontId="0" fillId="2" borderId="1" xfId="0" applyNumberFormat="1" applyFill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right"/>
    </xf>
    <xf numFmtId="0" fontId="0" fillId="0" borderId="2" xfId="0" applyBorder="1"/>
    <xf numFmtId="0" fontId="0" fillId="0" borderId="0" xfId="0" applyAlignment="1">
      <alignment horizontal="right" vertical="top"/>
    </xf>
    <xf numFmtId="0" fontId="0" fillId="2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3" fontId="0" fillId="2" borderId="1" xfId="0" applyNumberFormat="1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3" fontId="0" fillId="2" borderId="1" xfId="0" applyNumberFormat="1" applyFill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0" fillId="0" borderId="2" xfId="0" applyNumberFormat="1" applyBorder="1"/>
    <xf numFmtId="0" fontId="0" fillId="2" borderId="12" xfId="0" applyFill="1" applyBorder="1"/>
    <xf numFmtId="49" fontId="0" fillId="0" borderId="8" xfId="0" applyNumberFormat="1" applyBorder="1"/>
    <xf numFmtId="49" fontId="0" fillId="0" borderId="9" xfId="0" applyNumberFormat="1" applyBorder="1"/>
    <xf numFmtId="0" fontId="0" fillId="2" borderId="11" xfId="0" applyFill="1" applyBorder="1"/>
    <xf numFmtId="3" fontId="8" fillId="0" borderId="8" xfId="0" applyNumberFormat="1" applyFont="1" applyBorder="1" applyAlignment="1">
      <alignment horizontal="right"/>
    </xf>
    <xf numFmtId="3" fontId="0" fillId="0" borderId="9" xfId="0" applyNumberFormat="1" applyBorder="1"/>
    <xf numFmtId="3" fontId="0" fillId="0" borderId="8" xfId="0" applyNumberFormat="1" applyBorder="1"/>
    <xf numFmtId="49" fontId="8" fillId="2" borderId="14" xfId="0" applyNumberFormat="1" applyFont="1" applyFill="1" applyBorder="1"/>
    <xf numFmtId="0" fontId="0" fillId="2" borderId="3" xfId="0" applyFill="1" applyBorder="1"/>
    <xf numFmtId="3" fontId="0" fillId="2" borderId="3" xfId="0" applyNumberFormat="1" applyFill="1" applyBorder="1"/>
    <xf numFmtId="0" fontId="0" fillId="2" borderId="4" xfId="0" applyFill="1" applyBorder="1"/>
    <xf numFmtId="49" fontId="8" fillId="2" borderId="10" xfId="0" applyNumberFormat="1" applyFont="1" applyFill="1" applyBorder="1" applyAlignment="1">
      <alignment horizontal="left"/>
    </xf>
    <xf numFmtId="3" fontId="0" fillId="2" borderId="11" xfId="0" applyNumberFormat="1" applyFill="1" applyBorder="1"/>
    <xf numFmtId="3" fontId="0" fillId="0" borderId="3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7" xfId="0" applyNumberFormat="1" applyBorder="1" applyAlignment="1">
      <alignment vertical="center"/>
    </xf>
    <xf numFmtId="49" fontId="0" fillId="0" borderId="7" xfId="0" applyNumberFormat="1" applyBorder="1"/>
    <xf numFmtId="49" fontId="0" fillId="2" borderId="10" xfId="0" applyNumberFormat="1" applyFill="1" applyBorder="1"/>
    <xf numFmtId="0" fontId="0" fillId="2" borderId="11" xfId="0" applyFill="1" applyBorder="1" applyAlignment="1">
      <alignment horizontal="right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0" fontId="0" fillId="0" borderId="1" xfId="0" applyBorder="1"/>
    <xf numFmtId="0" fontId="0" fillId="2" borderId="10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7" fillId="2" borderId="0" xfId="0" applyFont="1" applyFill="1"/>
    <xf numFmtId="49" fontId="0" fillId="0" borderId="1" xfId="0" applyNumberFormat="1" applyBorder="1" applyAlignment="1">
      <alignment horizontal="left" vertical="center"/>
    </xf>
    <xf numFmtId="3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/>
    <xf numFmtId="0" fontId="8" fillId="0" borderId="1" xfId="0" applyFont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14" fontId="0" fillId="0" borderId="8" xfId="0" applyNumberFormat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right" vertical="center"/>
    </xf>
    <xf numFmtId="0" fontId="0" fillId="2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3" fontId="4" fillId="0" borderId="7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3" fontId="9" fillId="0" borderId="7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49" fontId="9" fillId="0" borderId="9" xfId="0" applyNumberFormat="1" applyFont="1" applyBorder="1" applyAlignment="1">
      <alignment horizontal="left" vertical="center"/>
    </xf>
    <xf numFmtId="3" fontId="0" fillId="2" borderId="7" xfId="0" applyNumberForma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6" fillId="0" borderId="7" xfId="0" applyNumberFormat="1" applyFont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/>
    </xf>
    <xf numFmtId="3" fontId="0" fillId="2" borderId="7" xfId="0" applyNumberForma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49" fontId="7" fillId="0" borderId="10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49" fontId="0" fillId="0" borderId="13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49" fontId="0" fillId="0" borderId="14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4" fontId="0" fillId="0" borderId="7" xfId="0" applyNumberFormat="1" applyBorder="1" applyAlignment="1">
      <alignment horizontal="left" vertical="center"/>
    </xf>
    <xf numFmtId="14" fontId="0" fillId="0" borderId="8" xfId="0" applyNumberFormat="1" applyBorder="1" applyAlignment="1">
      <alignment horizontal="left" vertical="center"/>
    </xf>
    <xf numFmtId="14" fontId="0" fillId="0" borderId="9" xfId="0" applyNumberFormat="1" applyBorder="1" applyAlignment="1">
      <alignment horizontal="left" vertical="center"/>
    </xf>
    <xf numFmtId="49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view="pageBreakPreview" topLeftCell="A7" zoomScaleNormal="100" zoomScaleSheetLayoutView="100" workbookViewId="0">
      <selection activeCell="F16" sqref="F16"/>
    </sheetView>
  </sheetViews>
  <sheetFormatPr defaultRowHeight="15" x14ac:dyDescent="0.25"/>
  <cols>
    <col min="1" max="1" width="10.140625" style="7" bestFit="1" customWidth="1"/>
    <col min="2" max="2" width="23.5703125" customWidth="1"/>
    <col min="3" max="3" width="15.7109375" style="9" customWidth="1"/>
    <col min="4" max="5" width="12.7109375" style="9" bestFit="1" customWidth="1"/>
    <col min="6" max="6" width="8.42578125" customWidth="1"/>
    <col min="7" max="7" width="19.85546875" customWidth="1"/>
    <col min="8" max="8" width="11.42578125" customWidth="1"/>
    <col min="9" max="9" width="11.85546875" customWidth="1"/>
    <col min="10" max="10" width="10.28515625" customWidth="1"/>
    <col min="11" max="11" width="17.28515625" customWidth="1"/>
  </cols>
  <sheetData>
    <row r="1" spans="1:11" ht="18.75" x14ac:dyDescent="0.3">
      <c r="A1" s="5" t="s">
        <v>92</v>
      </c>
      <c r="B1" s="1"/>
      <c r="C1" s="8"/>
      <c r="G1" s="13" t="s">
        <v>0</v>
      </c>
      <c r="H1" s="13"/>
      <c r="I1" s="13" t="s">
        <v>96</v>
      </c>
      <c r="J1" s="13"/>
      <c r="K1" s="20"/>
    </row>
    <row r="2" spans="1:11" ht="75" x14ac:dyDescent="0.25">
      <c r="A2" s="6" t="s">
        <v>91</v>
      </c>
      <c r="G2" s="2" t="s">
        <v>113</v>
      </c>
      <c r="I2" s="14"/>
      <c r="K2" s="20"/>
    </row>
    <row r="3" spans="1:11" x14ac:dyDescent="0.25">
      <c r="K3" s="20"/>
    </row>
    <row r="4" spans="1:11" ht="18.75" x14ac:dyDescent="0.3">
      <c r="A4" s="98" t="s">
        <v>89</v>
      </c>
      <c r="B4" s="98"/>
      <c r="C4" s="98"/>
      <c r="D4" s="98"/>
      <c r="E4" s="98"/>
      <c r="F4" s="98"/>
      <c r="G4" s="98"/>
      <c r="H4" s="98"/>
      <c r="I4" s="98"/>
      <c r="J4" s="98"/>
      <c r="K4" s="99"/>
    </row>
    <row r="5" spans="1:11" x14ac:dyDescent="0.25">
      <c r="K5" s="62"/>
    </row>
    <row r="6" spans="1:11" x14ac:dyDescent="0.25">
      <c r="K6" s="51"/>
    </row>
    <row r="7" spans="1:11" ht="60" x14ac:dyDescent="0.25">
      <c r="A7" s="52" t="s">
        <v>11</v>
      </c>
      <c r="B7" s="24" t="s">
        <v>1</v>
      </c>
      <c r="C7" s="53" t="s">
        <v>2</v>
      </c>
      <c r="D7" s="10" t="s">
        <v>10</v>
      </c>
      <c r="E7" s="25"/>
      <c r="F7" s="25"/>
      <c r="G7" s="24" t="s">
        <v>6</v>
      </c>
      <c r="H7" s="95" t="s">
        <v>21</v>
      </c>
      <c r="I7" s="96"/>
      <c r="J7" s="97"/>
      <c r="K7" s="61" t="s">
        <v>81</v>
      </c>
    </row>
    <row r="8" spans="1:11" ht="63.75" customHeight="1" x14ac:dyDescent="0.25">
      <c r="A8" s="28"/>
      <c r="B8" s="27"/>
      <c r="C8" s="26"/>
      <c r="D8" s="10" t="s">
        <v>3</v>
      </c>
      <c r="E8" s="10" t="s">
        <v>4</v>
      </c>
      <c r="F8" s="4" t="s">
        <v>5</v>
      </c>
      <c r="G8" s="27"/>
      <c r="H8" s="15" t="s">
        <v>7</v>
      </c>
      <c r="I8" s="15" t="s">
        <v>8</v>
      </c>
      <c r="J8" s="15" t="s">
        <v>9</v>
      </c>
      <c r="K8" s="15"/>
    </row>
    <row r="9" spans="1:11" x14ac:dyDescent="0.25">
      <c r="A9" s="49" t="s">
        <v>12</v>
      </c>
      <c r="B9" s="50"/>
      <c r="C9" s="44">
        <f xml:space="preserve"> C13+C11</f>
        <v>3166666</v>
      </c>
      <c r="D9" s="44">
        <f>D11+D13</f>
        <v>3166666</v>
      </c>
      <c r="E9" s="44">
        <f>E11+E13</f>
        <v>3800000</v>
      </c>
      <c r="F9" s="35"/>
      <c r="G9" s="35"/>
      <c r="H9" s="35"/>
      <c r="I9" s="35"/>
      <c r="J9" s="32"/>
      <c r="K9" s="35"/>
    </row>
    <row r="10" spans="1:11" x14ac:dyDescent="0.25">
      <c r="B10" s="12">
        <v>2026</v>
      </c>
    </row>
    <row r="11" spans="1:11" x14ac:dyDescent="0.25">
      <c r="A11" s="39" t="s">
        <v>13</v>
      </c>
      <c r="B11" s="40"/>
      <c r="C11" s="41">
        <v>0</v>
      </c>
      <c r="D11" s="41">
        <v>0</v>
      </c>
      <c r="E11" s="41">
        <v>0</v>
      </c>
      <c r="F11" s="40"/>
      <c r="G11" s="40"/>
      <c r="H11" s="40"/>
      <c r="I11" s="40"/>
      <c r="J11" s="42"/>
      <c r="K11" s="40"/>
    </row>
    <row r="13" spans="1:11" x14ac:dyDescent="0.25">
      <c r="A13" s="43" t="s">
        <v>16</v>
      </c>
      <c r="B13" s="35"/>
      <c r="C13" s="44">
        <f xml:space="preserve"> C14</f>
        <v>3166666</v>
      </c>
      <c r="D13" s="44">
        <f>D14</f>
        <v>3166666</v>
      </c>
      <c r="E13" s="44">
        <f>E14</f>
        <v>3800000</v>
      </c>
      <c r="F13" s="35"/>
      <c r="G13" s="35"/>
      <c r="H13" s="35"/>
      <c r="I13" s="35"/>
      <c r="J13" s="32"/>
      <c r="K13" s="35"/>
    </row>
    <row r="14" spans="1:11" ht="60" x14ac:dyDescent="0.25">
      <c r="A14" s="48" t="s">
        <v>17</v>
      </c>
      <c r="B14" s="76" t="s">
        <v>82</v>
      </c>
      <c r="C14" s="47">
        <f>D14</f>
        <v>3166666</v>
      </c>
      <c r="D14" s="45">
        <v>3166666</v>
      </c>
      <c r="E14" s="47">
        <v>3800000</v>
      </c>
      <c r="F14" s="46">
        <v>421325</v>
      </c>
      <c r="G14" s="18" t="s">
        <v>14</v>
      </c>
      <c r="H14" s="16" t="s">
        <v>114</v>
      </c>
      <c r="I14" s="19" t="s">
        <v>115</v>
      </c>
      <c r="J14" s="17" t="s">
        <v>116</v>
      </c>
      <c r="K14" s="16"/>
    </row>
    <row r="15" spans="1:11" x14ac:dyDescent="0.25">
      <c r="A15" s="33"/>
      <c r="B15" t="s">
        <v>68</v>
      </c>
      <c r="C15" s="36" t="s">
        <v>15</v>
      </c>
      <c r="E15" s="38"/>
      <c r="G15" s="22"/>
      <c r="I15" s="22"/>
      <c r="J15" s="20"/>
    </row>
    <row r="16" spans="1:11" x14ac:dyDescent="0.25">
      <c r="A16" s="34"/>
      <c r="B16" s="13"/>
      <c r="C16" s="59" t="s">
        <v>117</v>
      </c>
      <c r="D16" s="31"/>
      <c r="E16" s="37"/>
      <c r="F16" s="13"/>
      <c r="G16" s="23"/>
      <c r="H16" s="13"/>
      <c r="I16" s="23"/>
      <c r="J16" s="21"/>
      <c r="K16" s="13"/>
    </row>
    <row r="17" spans="3:11" x14ac:dyDescent="0.25">
      <c r="C17" s="59" t="s">
        <v>118</v>
      </c>
    </row>
    <row r="19" spans="3:11" x14ac:dyDescent="0.25">
      <c r="K19" s="51"/>
    </row>
  </sheetData>
  <mergeCells count="2">
    <mergeCell ref="H7:J7"/>
    <mergeCell ref="A4:K4"/>
  </mergeCells>
  <pageMargins left="0.25" right="0.25" top="0.75" bottom="0.75" header="0.3" footer="0.3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39"/>
  <sheetViews>
    <sheetView showGridLines="0" tabSelected="1" view="pageBreakPreview" topLeftCell="A87" zoomScaleNormal="100" zoomScaleSheetLayoutView="100" workbookViewId="0">
      <selection activeCell="K12" sqref="K12:K14"/>
    </sheetView>
  </sheetViews>
  <sheetFormatPr defaultRowHeight="15" x14ac:dyDescent="0.25"/>
  <cols>
    <col min="1" max="1" width="10.140625" style="6" bestFit="1" customWidth="1"/>
    <col min="2" max="2" width="10.140625" style="11" customWidth="1"/>
    <col min="3" max="3" width="30.42578125" style="3" customWidth="1"/>
    <col min="4" max="4" width="15.7109375" style="30" customWidth="1"/>
    <col min="5" max="5" width="14.42578125" style="30" customWidth="1"/>
    <col min="6" max="6" width="15" style="30" customWidth="1"/>
    <col min="7" max="7" width="15.28515625" style="54" customWidth="1"/>
    <col min="8" max="8" width="24.42578125" customWidth="1"/>
    <col min="9" max="9" width="11.42578125" customWidth="1"/>
    <col min="10" max="10" width="11.28515625" customWidth="1"/>
    <col min="11" max="11" width="10.5703125" customWidth="1"/>
    <col min="12" max="12" width="20.7109375" style="60" customWidth="1"/>
  </cols>
  <sheetData>
    <row r="1" spans="1:22" ht="18.75" x14ac:dyDescent="0.25">
      <c r="A1" s="181" t="s">
        <v>101</v>
      </c>
      <c r="B1" s="182"/>
      <c r="C1" s="182"/>
      <c r="D1" s="182"/>
      <c r="E1" s="182"/>
      <c r="F1" s="182"/>
      <c r="G1" s="183"/>
      <c r="H1" s="190" t="s">
        <v>0</v>
      </c>
      <c r="I1" s="192"/>
      <c r="J1" s="190" t="s">
        <v>95</v>
      </c>
      <c r="K1" s="191"/>
      <c r="L1" s="192"/>
    </row>
    <row r="2" spans="1:22" ht="45" customHeight="1" x14ac:dyDescent="0.25">
      <c r="A2" s="184" t="s">
        <v>90</v>
      </c>
      <c r="B2" s="185"/>
      <c r="C2" s="185"/>
      <c r="D2" s="185"/>
      <c r="E2" s="185"/>
      <c r="F2" s="185"/>
      <c r="G2" s="186"/>
      <c r="H2" s="193" t="s">
        <v>119</v>
      </c>
      <c r="I2" s="194"/>
      <c r="J2" s="197"/>
      <c r="K2" s="198"/>
      <c r="L2" s="199"/>
    </row>
    <row r="3" spans="1:22" x14ac:dyDescent="0.25">
      <c r="A3" s="187"/>
      <c r="B3" s="188"/>
      <c r="C3" s="188"/>
      <c r="D3" s="188"/>
      <c r="E3" s="188"/>
      <c r="F3" s="188"/>
      <c r="G3" s="189"/>
      <c r="H3" s="195"/>
      <c r="I3" s="196"/>
      <c r="J3" s="200"/>
      <c r="K3" s="201"/>
      <c r="L3" s="202"/>
    </row>
    <row r="4" spans="1:22" ht="18.75" x14ac:dyDescent="0.3">
      <c r="A4" s="178" t="s">
        <v>71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80"/>
      <c r="M4" s="64"/>
      <c r="N4" s="64"/>
      <c r="O4" s="64"/>
      <c r="P4" s="64"/>
      <c r="Q4" s="64"/>
      <c r="R4" s="64"/>
      <c r="S4" s="64"/>
      <c r="T4" s="64"/>
      <c r="U4" s="64"/>
      <c r="V4" s="64"/>
    </row>
    <row r="5" spans="1:22" x14ac:dyDescent="0.25">
      <c r="A5" s="203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5"/>
    </row>
    <row r="6" spans="1:22" x14ac:dyDescent="0.25">
      <c r="A6" s="206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8"/>
    </row>
    <row r="7" spans="1:22" ht="15" customHeight="1" x14ac:dyDescent="0.25">
      <c r="A7" s="164" t="s">
        <v>11</v>
      </c>
      <c r="B7" s="167"/>
      <c r="C7" s="149" t="s">
        <v>1</v>
      </c>
      <c r="D7" s="144" t="s">
        <v>2</v>
      </c>
      <c r="E7" s="146" t="s">
        <v>10</v>
      </c>
      <c r="F7" s="147"/>
      <c r="G7" s="148"/>
      <c r="H7" s="149" t="s">
        <v>18</v>
      </c>
      <c r="I7" s="95" t="s">
        <v>21</v>
      </c>
      <c r="J7" s="151"/>
      <c r="K7" s="152"/>
      <c r="L7" s="24"/>
    </row>
    <row r="8" spans="1:22" ht="63.75" customHeight="1" x14ac:dyDescent="0.25">
      <c r="A8" s="165"/>
      <c r="B8" s="168"/>
      <c r="C8" s="150"/>
      <c r="D8" s="145"/>
      <c r="E8" s="29" t="s">
        <v>3</v>
      </c>
      <c r="F8" s="29" t="s">
        <v>4</v>
      </c>
      <c r="G8" s="55" t="s">
        <v>5</v>
      </c>
      <c r="H8" s="150"/>
      <c r="I8" s="4" t="s">
        <v>7</v>
      </c>
      <c r="J8" s="4" t="s">
        <v>8</v>
      </c>
      <c r="K8" s="4" t="s">
        <v>9</v>
      </c>
      <c r="L8" s="63" t="s">
        <v>80</v>
      </c>
    </row>
    <row r="9" spans="1:22" x14ac:dyDescent="0.25">
      <c r="A9" s="67" t="s">
        <v>12</v>
      </c>
      <c r="B9" s="66"/>
      <c r="C9" s="68"/>
      <c r="D9" s="29">
        <f>SUM(D11,D64)</f>
        <v>9886663.8900000006</v>
      </c>
      <c r="E9" s="29">
        <f>E11+E64</f>
        <v>9886663.8900000006</v>
      </c>
      <c r="F9" s="29">
        <f>F11+F64</f>
        <v>11864000</v>
      </c>
      <c r="G9" s="55"/>
      <c r="H9" s="69"/>
      <c r="I9" s="69"/>
      <c r="J9" s="69"/>
      <c r="K9" s="69"/>
      <c r="L9" s="69"/>
    </row>
    <row r="10" spans="1:22" x14ac:dyDescent="0.25">
      <c r="A10" s="65"/>
      <c r="B10" s="58"/>
      <c r="C10" s="70">
        <v>2026</v>
      </c>
      <c r="D10" s="57"/>
      <c r="E10" s="57"/>
      <c r="F10" s="57"/>
      <c r="G10" s="56"/>
      <c r="H10" s="60"/>
      <c r="I10" s="60"/>
      <c r="J10" s="60"/>
      <c r="K10" s="60"/>
    </row>
    <row r="11" spans="1:22" x14ac:dyDescent="0.25">
      <c r="A11" s="71" t="s">
        <v>13</v>
      </c>
      <c r="B11" s="72"/>
      <c r="C11" s="68"/>
      <c r="D11" s="29">
        <f>SUM(D12:D62)</f>
        <v>1874999.62</v>
      </c>
      <c r="E11" s="29">
        <f>SUM(E12:E62)</f>
        <v>1874999.62</v>
      </c>
      <c r="F11" s="29">
        <f>SUM(F12:F62)</f>
        <v>2250000</v>
      </c>
      <c r="G11" s="55"/>
      <c r="H11" s="69"/>
      <c r="I11" s="69"/>
      <c r="J11" s="69"/>
      <c r="K11" s="69"/>
      <c r="L11" s="69"/>
    </row>
    <row r="12" spans="1:22" ht="15" customHeight="1" x14ac:dyDescent="0.25">
      <c r="A12" s="141" t="s">
        <v>19</v>
      </c>
      <c r="B12" s="138">
        <v>423711</v>
      </c>
      <c r="C12" s="154" t="s">
        <v>25</v>
      </c>
      <c r="D12" s="73">
        <v>125000</v>
      </c>
      <c r="E12" s="134">
        <v>125000</v>
      </c>
      <c r="F12" s="134">
        <v>150000</v>
      </c>
      <c r="G12" s="128">
        <v>423711</v>
      </c>
      <c r="H12" s="103" t="s">
        <v>121</v>
      </c>
      <c r="I12" s="118" t="s">
        <v>109</v>
      </c>
      <c r="J12" s="118" t="s">
        <v>209</v>
      </c>
      <c r="K12" s="118" t="s">
        <v>120</v>
      </c>
      <c r="L12" s="118"/>
    </row>
    <row r="13" spans="1:22" x14ac:dyDescent="0.25">
      <c r="A13" s="142"/>
      <c r="B13" s="139"/>
      <c r="C13" s="155"/>
      <c r="D13" s="74" t="s">
        <v>15</v>
      </c>
      <c r="E13" s="124"/>
      <c r="F13" s="124"/>
      <c r="G13" s="129"/>
      <c r="H13" s="104"/>
      <c r="I13" s="119"/>
      <c r="J13" s="119"/>
      <c r="K13" s="119"/>
      <c r="L13" s="119"/>
    </row>
    <row r="14" spans="1:22" x14ac:dyDescent="0.25">
      <c r="A14" s="143"/>
      <c r="B14" s="140"/>
      <c r="C14" s="156"/>
      <c r="D14" s="57"/>
      <c r="E14" s="125"/>
      <c r="F14" s="125"/>
      <c r="G14" s="130"/>
      <c r="H14" s="105"/>
      <c r="I14" s="120"/>
      <c r="J14" s="120"/>
      <c r="K14" s="120"/>
      <c r="L14" s="120"/>
    </row>
    <row r="15" spans="1:22" ht="15" customHeight="1" x14ac:dyDescent="0.25">
      <c r="A15" s="141" t="s">
        <v>22</v>
      </c>
      <c r="B15" s="138">
        <v>425119</v>
      </c>
      <c r="C15" s="153" t="s">
        <v>122</v>
      </c>
      <c r="D15" s="94">
        <v>41666.660000000003</v>
      </c>
      <c r="E15" s="135">
        <v>41666.660000000003</v>
      </c>
      <c r="F15" s="134">
        <v>50000</v>
      </c>
      <c r="G15" s="128">
        <v>425119</v>
      </c>
      <c r="H15" s="118" t="s">
        <v>121</v>
      </c>
      <c r="I15" s="118" t="s">
        <v>100</v>
      </c>
      <c r="J15" s="118" t="s">
        <v>123</v>
      </c>
      <c r="K15" s="118" t="s">
        <v>124</v>
      </c>
      <c r="L15" s="118"/>
    </row>
    <row r="16" spans="1:22" x14ac:dyDescent="0.25">
      <c r="A16" s="142"/>
      <c r="B16" s="139"/>
      <c r="C16" s="132"/>
      <c r="D16" s="74" t="s">
        <v>15</v>
      </c>
      <c r="E16" s="136"/>
      <c r="F16" s="124"/>
      <c r="G16" s="129"/>
      <c r="H16" s="119"/>
      <c r="I16" s="119"/>
      <c r="J16" s="119"/>
      <c r="K16" s="119"/>
      <c r="L16" s="119"/>
    </row>
    <row r="17" spans="1:12" x14ac:dyDescent="0.25">
      <c r="A17" s="143"/>
      <c r="B17" s="140"/>
      <c r="C17" s="133"/>
      <c r="D17" s="57"/>
      <c r="E17" s="137"/>
      <c r="F17" s="125"/>
      <c r="G17" s="130"/>
      <c r="H17" s="120"/>
      <c r="I17" s="120"/>
      <c r="J17" s="120"/>
      <c r="K17" s="120"/>
      <c r="L17" s="120"/>
    </row>
    <row r="18" spans="1:12" ht="15" customHeight="1" x14ac:dyDescent="0.25">
      <c r="A18" s="141" t="s">
        <v>24</v>
      </c>
      <c r="B18" s="138">
        <v>426111</v>
      </c>
      <c r="C18" s="153" t="s">
        <v>27</v>
      </c>
      <c r="D18" s="73">
        <v>583333</v>
      </c>
      <c r="E18" s="134">
        <v>583333</v>
      </c>
      <c r="F18" s="134">
        <v>700000</v>
      </c>
      <c r="G18" s="128">
        <v>426111</v>
      </c>
      <c r="H18" s="103" t="s">
        <v>121</v>
      </c>
      <c r="I18" s="118" t="s">
        <v>125</v>
      </c>
      <c r="J18" s="118" t="s">
        <v>103</v>
      </c>
      <c r="K18" s="118" t="s">
        <v>126</v>
      </c>
      <c r="L18" s="118"/>
    </row>
    <row r="19" spans="1:12" x14ac:dyDescent="0.25">
      <c r="A19" s="142"/>
      <c r="B19" s="139"/>
      <c r="C19" s="132"/>
      <c r="D19" s="74" t="s">
        <v>15</v>
      </c>
      <c r="E19" s="124"/>
      <c r="F19" s="124"/>
      <c r="G19" s="129"/>
      <c r="H19" s="104"/>
      <c r="I19" s="119"/>
      <c r="J19" s="119"/>
      <c r="K19" s="119"/>
      <c r="L19" s="119"/>
    </row>
    <row r="20" spans="1:12" x14ac:dyDescent="0.25">
      <c r="A20" s="143"/>
      <c r="B20" s="140"/>
      <c r="C20" s="133"/>
      <c r="D20" s="57"/>
      <c r="E20" s="125"/>
      <c r="F20" s="125"/>
      <c r="G20" s="130"/>
      <c r="H20" s="105"/>
      <c r="I20" s="120"/>
      <c r="J20" s="120"/>
      <c r="K20" s="120"/>
      <c r="L20" s="120"/>
    </row>
    <row r="21" spans="1:12" ht="15" customHeight="1" x14ac:dyDescent="0.25">
      <c r="A21" s="141" t="s">
        <v>26</v>
      </c>
      <c r="B21" s="138">
        <v>426411</v>
      </c>
      <c r="C21" s="154" t="s">
        <v>37</v>
      </c>
      <c r="D21" s="82">
        <v>141666.66</v>
      </c>
      <c r="E21" s="135">
        <v>141666.66</v>
      </c>
      <c r="F21" s="134">
        <v>170000</v>
      </c>
      <c r="G21" s="128">
        <v>426411</v>
      </c>
      <c r="H21" s="103" t="s">
        <v>131</v>
      </c>
      <c r="I21" s="118" t="s">
        <v>108</v>
      </c>
      <c r="J21" s="118" t="s">
        <v>127</v>
      </c>
      <c r="K21" s="118" t="s">
        <v>128</v>
      </c>
      <c r="L21" s="118"/>
    </row>
    <row r="22" spans="1:12" x14ac:dyDescent="0.25">
      <c r="A22" s="142"/>
      <c r="B22" s="139"/>
      <c r="C22" s="155"/>
      <c r="D22" s="74" t="s">
        <v>15</v>
      </c>
      <c r="E22" s="136"/>
      <c r="F22" s="124"/>
      <c r="G22" s="129"/>
      <c r="H22" s="104"/>
      <c r="I22" s="119"/>
      <c r="J22" s="119"/>
      <c r="K22" s="119"/>
      <c r="L22" s="119"/>
    </row>
    <row r="23" spans="1:12" x14ac:dyDescent="0.25">
      <c r="A23" s="143"/>
      <c r="B23" s="140"/>
      <c r="C23" s="156"/>
      <c r="D23" s="57"/>
      <c r="E23" s="137"/>
      <c r="F23" s="125"/>
      <c r="G23" s="130"/>
      <c r="H23" s="105"/>
      <c r="I23" s="120"/>
      <c r="J23" s="120"/>
      <c r="K23" s="120"/>
      <c r="L23" s="120"/>
    </row>
    <row r="24" spans="1:12" ht="15" hidden="1" customHeight="1" x14ac:dyDescent="0.25">
      <c r="A24" s="141" t="s">
        <v>28</v>
      </c>
      <c r="B24" s="138">
        <f>G24</f>
        <v>0</v>
      </c>
      <c r="C24" s="157"/>
      <c r="D24" s="73"/>
      <c r="E24" s="134"/>
      <c r="F24" s="134"/>
      <c r="G24" s="128"/>
      <c r="H24" s="103" t="s">
        <v>20</v>
      </c>
      <c r="I24" s="118"/>
      <c r="J24" s="118"/>
      <c r="K24" s="118"/>
      <c r="L24" s="118"/>
    </row>
    <row r="25" spans="1:12" ht="15" hidden="1" customHeight="1" x14ac:dyDescent="0.25">
      <c r="A25" s="142"/>
      <c r="B25" s="139"/>
      <c r="C25" s="158"/>
      <c r="D25" s="74" t="s">
        <v>15</v>
      </c>
      <c r="E25" s="124"/>
      <c r="F25" s="124"/>
      <c r="G25" s="129"/>
      <c r="H25" s="104"/>
      <c r="I25" s="119"/>
      <c r="J25" s="119"/>
      <c r="K25" s="119"/>
      <c r="L25" s="119"/>
    </row>
    <row r="26" spans="1:12" ht="15" hidden="1" customHeight="1" x14ac:dyDescent="0.25">
      <c r="A26" s="143"/>
      <c r="B26" s="140"/>
      <c r="C26" s="159"/>
      <c r="D26" s="57"/>
      <c r="E26" s="125"/>
      <c r="F26" s="125"/>
      <c r="G26" s="130"/>
      <c r="H26" s="105"/>
      <c r="I26" s="120"/>
      <c r="J26" s="120"/>
      <c r="K26" s="120"/>
      <c r="L26" s="120"/>
    </row>
    <row r="27" spans="1:12" ht="15" customHeight="1" x14ac:dyDescent="0.25">
      <c r="A27" s="166" t="s">
        <v>28</v>
      </c>
      <c r="B27" s="138">
        <v>426412</v>
      </c>
      <c r="C27" s="154" t="s">
        <v>72</v>
      </c>
      <c r="D27" s="57">
        <v>141666.66</v>
      </c>
      <c r="E27" s="135">
        <v>141666.66</v>
      </c>
      <c r="F27" s="134">
        <v>170000</v>
      </c>
      <c r="G27" s="128">
        <v>426412</v>
      </c>
      <c r="H27" s="103" t="s">
        <v>121</v>
      </c>
      <c r="I27" s="118" t="s">
        <v>106</v>
      </c>
      <c r="J27" s="118" t="s">
        <v>208</v>
      </c>
      <c r="K27" s="118" t="s">
        <v>129</v>
      </c>
      <c r="L27" s="172"/>
    </row>
    <row r="28" spans="1:12" x14ac:dyDescent="0.25">
      <c r="A28" s="113"/>
      <c r="B28" s="139"/>
      <c r="C28" s="155"/>
      <c r="D28" s="74" t="s">
        <v>15</v>
      </c>
      <c r="E28" s="136"/>
      <c r="F28" s="124"/>
      <c r="G28" s="129"/>
      <c r="H28" s="104"/>
      <c r="I28" s="119"/>
      <c r="J28" s="119"/>
      <c r="K28" s="119"/>
      <c r="L28" s="173"/>
    </row>
    <row r="29" spans="1:12" x14ac:dyDescent="0.25">
      <c r="A29" s="114"/>
      <c r="B29" s="140"/>
      <c r="C29" s="156"/>
      <c r="D29" s="57"/>
      <c r="E29" s="137"/>
      <c r="F29" s="125"/>
      <c r="G29" s="130"/>
      <c r="H29" s="105"/>
      <c r="I29" s="120"/>
      <c r="J29" s="120"/>
      <c r="K29" s="120"/>
      <c r="L29" s="174"/>
    </row>
    <row r="30" spans="1:12" ht="15" customHeight="1" x14ac:dyDescent="0.25">
      <c r="A30" s="166" t="s">
        <v>29</v>
      </c>
      <c r="B30" s="138">
        <v>426491</v>
      </c>
      <c r="C30" s="131" t="s">
        <v>130</v>
      </c>
      <c r="D30" s="57">
        <v>166666.66</v>
      </c>
      <c r="E30" s="135">
        <v>166666.66</v>
      </c>
      <c r="F30" s="134">
        <v>200000</v>
      </c>
      <c r="G30" s="128">
        <v>426491</v>
      </c>
      <c r="H30" s="103" t="s">
        <v>121</v>
      </c>
      <c r="I30" s="118" t="s">
        <v>207</v>
      </c>
      <c r="J30" s="118" t="s">
        <v>132</v>
      </c>
      <c r="K30" s="118" t="s">
        <v>133</v>
      </c>
      <c r="L30" s="172"/>
    </row>
    <row r="31" spans="1:12" x14ac:dyDescent="0.25">
      <c r="A31" s="113"/>
      <c r="B31" s="139"/>
      <c r="C31" s="132"/>
      <c r="D31" s="74" t="s">
        <v>15</v>
      </c>
      <c r="E31" s="136"/>
      <c r="F31" s="124"/>
      <c r="G31" s="129"/>
      <c r="H31" s="104"/>
      <c r="I31" s="119"/>
      <c r="J31" s="119"/>
      <c r="K31" s="119"/>
      <c r="L31" s="173"/>
    </row>
    <row r="32" spans="1:12" x14ac:dyDescent="0.25">
      <c r="A32" s="114"/>
      <c r="B32" s="140"/>
      <c r="C32" s="133"/>
      <c r="D32" s="57"/>
      <c r="E32" s="137"/>
      <c r="F32" s="125"/>
      <c r="G32" s="130"/>
      <c r="H32" s="105"/>
      <c r="I32" s="120"/>
      <c r="J32" s="120"/>
      <c r="K32" s="120"/>
      <c r="L32" s="174"/>
    </row>
    <row r="33" spans="1:12" ht="15" customHeight="1" x14ac:dyDescent="0.25">
      <c r="A33" s="166" t="s">
        <v>30</v>
      </c>
      <c r="B33" s="138">
        <f>426791</f>
        <v>426791</v>
      </c>
      <c r="C33" s="153" t="s">
        <v>31</v>
      </c>
      <c r="D33" s="82">
        <v>41666.660000000003</v>
      </c>
      <c r="E33" s="135">
        <v>41666.660000000003</v>
      </c>
      <c r="F33" s="134">
        <v>50000</v>
      </c>
      <c r="G33" s="128">
        <v>426791</v>
      </c>
      <c r="H33" s="103" t="s">
        <v>121</v>
      </c>
      <c r="I33" s="118" t="s">
        <v>184</v>
      </c>
      <c r="J33" s="118" t="s">
        <v>134</v>
      </c>
      <c r="K33" s="118" t="s">
        <v>135</v>
      </c>
      <c r="L33" s="118"/>
    </row>
    <row r="34" spans="1:12" x14ac:dyDescent="0.25">
      <c r="A34" s="113"/>
      <c r="B34" s="139"/>
      <c r="C34" s="132"/>
      <c r="D34" s="74" t="s">
        <v>15</v>
      </c>
      <c r="E34" s="136"/>
      <c r="F34" s="124"/>
      <c r="G34" s="129"/>
      <c r="H34" s="104"/>
      <c r="I34" s="119"/>
      <c r="J34" s="119"/>
      <c r="K34" s="119"/>
      <c r="L34" s="119"/>
    </row>
    <row r="35" spans="1:12" ht="39" customHeight="1" x14ac:dyDescent="0.25">
      <c r="A35" s="114"/>
      <c r="B35" s="140"/>
      <c r="C35" s="133"/>
      <c r="D35" s="57"/>
      <c r="E35" s="137"/>
      <c r="F35" s="125"/>
      <c r="G35" s="130"/>
      <c r="H35" s="105"/>
      <c r="I35" s="120"/>
      <c r="J35" s="120"/>
      <c r="K35" s="120"/>
      <c r="L35" s="120"/>
    </row>
    <row r="36" spans="1:12" ht="15" customHeight="1" x14ac:dyDescent="0.25">
      <c r="A36" s="166" t="s">
        <v>32</v>
      </c>
      <c r="B36" s="138">
        <f>426811</f>
        <v>426811</v>
      </c>
      <c r="C36" s="154" t="s">
        <v>33</v>
      </c>
      <c r="D36" s="57">
        <v>83333.33</v>
      </c>
      <c r="E36" s="106">
        <v>83333.33</v>
      </c>
      <c r="F36" s="106">
        <v>100000</v>
      </c>
      <c r="G36" s="128">
        <v>426811</v>
      </c>
      <c r="H36" s="103" t="s">
        <v>121</v>
      </c>
      <c r="I36" s="118" t="s">
        <v>111</v>
      </c>
      <c r="J36" s="118" t="s">
        <v>136</v>
      </c>
      <c r="K36" s="118" t="s">
        <v>137</v>
      </c>
      <c r="L36" s="118"/>
    </row>
    <row r="37" spans="1:12" x14ac:dyDescent="0.25">
      <c r="A37" s="113"/>
      <c r="B37" s="139"/>
      <c r="C37" s="155"/>
      <c r="D37" s="74" t="s">
        <v>15</v>
      </c>
      <c r="E37" s="124"/>
      <c r="F37" s="124"/>
      <c r="G37" s="129"/>
      <c r="H37" s="104"/>
      <c r="I37" s="119"/>
      <c r="J37" s="119"/>
      <c r="K37" s="119"/>
      <c r="L37" s="119"/>
    </row>
    <row r="38" spans="1:12" x14ac:dyDescent="0.25">
      <c r="A38" s="114"/>
      <c r="B38" s="140"/>
      <c r="C38" s="156"/>
      <c r="D38" s="57"/>
      <c r="E38" s="125"/>
      <c r="F38" s="125"/>
      <c r="G38" s="130"/>
      <c r="H38" s="105"/>
      <c r="I38" s="120"/>
      <c r="J38" s="120"/>
      <c r="K38" s="120"/>
      <c r="L38" s="120"/>
    </row>
    <row r="39" spans="1:12" x14ac:dyDescent="0.25">
      <c r="A39" s="112" t="s">
        <v>34</v>
      </c>
      <c r="B39" s="138">
        <v>426191</v>
      </c>
      <c r="C39" s="131" t="s">
        <v>139</v>
      </c>
      <c r="D39" s="85" t="s">
        <v>138</v>
      </c>
      <c r="E39" s="106">
        <v>250000</v>
      </c>
      <c r="F39" s="106">
        <v>300000</v>
      </c>
      <c r="G39" s="128">
        <v>426191</v>
      </c>
      <c r="H39" s="103" t="s">
        <v>140</v>
      </c>
      <c r="I39" s="118" t="s">
        <v>141</v>
      </c>
      <c r="J39" s="118" t="s">
        <v>142</v>
      </c>
      <c r="K39" s="118" t="s">
        <v>143</v>
      </c>
      <c r="L39" s="118"/>
    </row>
    <row r="40" spans="1:12" x14ac:dyDescent="0.25">
      <c r="A40" s="113"/>
      <c r="B40" s="139"/>
      <c r="C40" s="132"/>
      <c r="D40" s="57">
        <v>250000</v>
      </c>
      <c r="E40" s="124"/>
      <c r="F40" s="124"/>
      <c r="G40" s="129"/>
      <c r="H40" s="104"/>
      <c r="I40" s="119"/>
      <c r="J40" s="119"/>
      <c r="K40" s="119"/>
      <c r="L40" s="119"/>
    </row>
    <row r="41" spans="1:12" x14ac:dyDescent="0.25">
      <c r="A41" s="114"/>
      <c r="B41" s="140"/>
      <c r="C41" s="133"/>
      <c r="D41" s="57"/>
      <c r="E41" s="125"/>
      <c r="F41" s="125"/>
      <c r="G41" s="130"/>
      <c r="H41" s="105"/>
      <c r="I41" s="120"/>
      <c r="J41" s="120"/>
      <c r="K41" s="120"/>
      <c r="L41" s="120"/>
    </row>
    <row r="42" spans="1:12" ht="15" customHeight="1" x14ac:dyDescent="0.25">
      <c r="A42" s="115" t="s">
        <v>35</v>
      </c>
      <c r="B42" s="121">
        <v>426919</v>
      </c>
      <c r="C42" s="160" t="s">
        <v>173</v>
      </c>
      <c r="D42" s="57">
        <v>41666.660000000003</v>
      </c>
      <c r="E42" s="106">
        <v>41666.660000000003</v>
      </c>
      <c r="F42" s="106">
        <v>50000</v>
      </c>
      <c r="G42" s="128">
        <v>426919</v>
      </c>
      <c r="H42" s="103" t="s">
        <v>121</v>
      </c>
      <c r="I42" s="118" t="s">
        <v>115</v>
      </c>
      <c r="J42" s="118" t="s">
        <v>198</v>
      </c>
      <c r="K42" s="118" t="s">
        <v>174</v>
      </c>
      <c r="L42" s="118"/>
    </row>
    <row r="43" spans="1:12" x14ac:dyDescent="0.25">
      <c r="A43" s="116"/>
      <c r="B43" s="122"/>
      <c r="C43" s="161"/>
      <c r="D43" s="74" t="s">
        <v>15</v>
      </c>
      <c r="E43" s="124"/>
      <c r="F43" s="126"/>
      <c r="G43" s="129"/>
      <c r="H43" s="104"/>
      <c r="I43" s="119"/>
      <c r="J43" s="119"/>
      <c r="K43" s="119"/>
      <c r="L43" s="119"/>
    </row>
    <row r="44" spans="1:12" x14ac:dyDescent="0.25">
      <c r="A44" s="117"/>
      <c r="B44" s="123"/>
      <c r="C44" s="162"/>
      <c r="D44" s="57"/>
      <c r="E44" s="125"/>
      <c r="F44" s="127"/>
      <c r="G44" s="130"/>
      <c r="H44" s="105"/>
      <c r="I44" s="120"/>
      <c r="J44" s="120"/>
      <c r="K44" s="120"/>
      <c r="L44" s="120"/>
    </row>
    <row r="45" spans="1:12" ht="45" x14ac:dyDescent="0.25">
      <c r="A45" s="81"/>
      <c r="B45" s="88"/>
      <c r="C45" s="80"/>
      <c r="D45" s="57">
        <v>100000</v>
      </c>
      <c r="E45" s="77"/>
      <c r="F45" s="89"/>
      <c r="G45" s="78"/>
      <c r="H45" s="93" t="s">
        <v>188</v>
      </c>
      <c r="I45" s="79" t="s">
        <v>169</v>
      </c>
      <c r="J45" s="79" t="s">
        <v>192</v>
      </c>
      <c r="K45" s="79" t="s">
        <v>193</v>
      </c>
      <c r="L45" s="79"/>
    </row>
    <row r="46" spans="1:12" x14ac:dyDescent="0.25">
      <c r="A46" s="81" t="s">
        <v>36</v>
      </c>
      <c r="B46" s="91" t="s">
        <v>187</v>
      </c>
      <c r="C46" s="80" t="s">
        <v>23</v>
      </c>
      <c r="D46" s="74" t="s">
        <v>15</v>
      </c>
      <c r="E46" s="92">
        <v>100000</v>
      </c>
      <c r="F46" s="92">
        <v>120000</v>
      </c>
      <c r="G46" s="78">
        <v>512221</v>
      </c>
      <c r="H46" s="90"/>
      <c r="I46" s="79"/>
      <c r="J46" s="79"/>
      <c r="K46" s="79"/>
      <c r="L46" s="79"/>
    </row>
    <row r="47" spans="1:12" x14ac:dyDescent="0.25">
      <c r="A47" s="81"/>
      <c r="B47" s="88"/>
      <c r="C47" s="80"/>
      <c r="D47" s="57"/>
      <c r="E47" s="77"/>
      <c r="F47" s="89"/>
      <c r="G47" s="78"/>
      <c r="H47" s="90"/>
      <c r="I47" s="79"/>
      <c r="J47" s="79"/>
      <c r="K47" s="79"/>
      <c r="L47" s="79"/>
    </row>
    <row r="48" spans="1:12" x14ac:dyDescent="0.25">
      <c r="A48" s="115" t="s">
        <v>97</v>
      </c>
      <c r="B48" s="121">
        <v>426819</v>
      </c>
      <c r="C48" s="100" t="s">
        <v>144</v>
      </c>
      <c r="D48" s="57">
        <v>8333.33</v>
      </c>
      <c r="E48" s="106">
        <v>8333.33</v>
      </c>
      <c r="F48" s="106">
        <v>10000</v>
      </c>
      <c r="G48" s="128">
        <v>426819</v>
      </c>
      <c r="H48" s="103" t="s">
        <v>121</v>
      </c>
      <c r="I48" s="118" t="s">
        <v>206</v>
      </c>
      <c r="J48" s="118" t="s">
        <v>145</v>
      </c>
      <c r="K48" s="118" t="s">
        <v>146</v>
      </c>
      <c r="L48" s="79"/>
    </row>
    <row r="49" spans="1:12" x14ac:dyDescent="0.25">
      <c r="A49" s="116"/>
      <c r="B49" s="122"/>
      <c r="C49" s="101"/>
      <c r="D49" s="74" t="s">
        <v>15</v>
      </c>
      <c r="E49" s="124"/>
      <c r="F49" s="126"/>
      <c r="G49" s="129"/>
      <c r="H49" s="104"/>
      <c r="I49" s="119"/>
      <c r="J49" s="119"/>
      <c r="K49" s="119"/>
      <c r="L49" s="79"/>
    </row>
    <row r="50" spans="1:12" x14ac:dyDescent="0.25">
      <c r="A50" s="117"/>
      <c r="B50" s="123"/>
      <c r="C50" s="102"/>
      <c r="D50" s="57"/>
      <c r="E50" s="125"/>
      <c r="F50" s="127"/>
      <c r="G50" s="130"/>
      <c r="H50" s="105"/>
      <c r="I50" s="120"/>
      <c r="J50" s="120"/>
      <c r="K50" s="120"/>
      <c r="L50" s="79"/>
    </row>
    <row r="51" spans="1:12" ht="15" hidden="1" customHeight="1" x14ac:dyDescent="0.25">
      <c r="A51" s="115" t="s">
        <v>38</v>
      </c>
      <c r="B51" s="163">
        <f>G51</f>
        <v>512232</v>
      </c>
      <c r="C51" s="160"/>
      <c r="D51" s="57">
        <v>0</v>
      </c>
      <c r="E51" s="134">
        <v>0</v>
      </c>
      <c r="F51" s="134">
        <v>0</v>
      </c>
      <c r="G51" s="128">
        <v>512232</v>
      </c>
      <c r="H51" s="103" t="s">
        <v>20</v>
      </c>
      <c r="I51" s="118" t="s">
        <v>83</v>
      </c>
      <c r="J51" s="118" t="s">
        <v>75</v>
      </c>
      <c r="K51" s="118" t="s">
        <v>76</v>
      </c>
      <c r="L51" s="118"/>
    </row>
    <row r="52" spans="1:12" ht="15" hidden="1" customHeight="1" x14ac:dyDescent="0.25">
      <c r="A52" s="116"/>
      <c r="B52" s="126"/>
      <c r="C52" s="161"/>
      <c r="D52" s="74" t="s">
        <v>15</v>
      </c>
      <c r="E52" s="124"/>
      <c r="F52" s="124"/>
      <c r="G52" s="129"/>
      <c r="H52" s="104"/>
      <c r="I52" s="119"/>
      <c r="J52" s="119"/>
      <c r="K52" s="119"/>
      <c r="L52" s="119"/>
    </row>
    <row r="53" spans="1:12" ht="18" hidden="1" customHeight="1" x14ac:dyDescent="0.25">
      <c r="A53" s="117"/>
      <c r="B53" s="127"/>
      <c r="C53" s="162"/>
      <c r="D53" s="57" t="s">
        <v>85</v>
      </c>
      <c r="E53" s="125"/>
      <c r="F53" s="125"/>
      <c r="G53" s="130"/>
      <c r="H53" s="105"/>
      <c r="I53" s="120"/>
      <c r="J53" s="120"/>
      <c r="K53" s="120"/>
      <c r="L53" s="120"/>
    </row>
    <row r="54" spans="1:12" ht="15" hidden="1" customHeight="1" x14ac:dyDescent="0.25">
      <c r="A54" s="115" t="s">
        <v>69</v>
      </c>
      <c r="B54" s="163">
        <f>G54</f>
        <v>512233</v>
      </c>
      <c r="C54" s="160"/>
      <c r="D54" s="57">
        <v>0</v>
      </c>
      <c r="E54" s="134">
        <v>0</v>
      </c>
      <c r="F54" s="134">
        <v>0</v>
      </c>
      <c r="G54" s="128">
        <v>512233</v>
      </c>
      <c r="H54" s="103" t="s">
        <v>20</v>
      </c>
      <c r="I54" s="118" t="s">
        <v>83</v>
      </c>
      <c r="J54" s="118" t="s">
        <v>75</v>
      </c>
      <c r="K54" s="118" t="s">
        <v>76</v>
      </c>
      <c r="L54" s="118"/>
    </row>
    <row r="55" spans="1:12" ht="15" hidden="1" customHeight="1" x14ac:dyDescent="0.25">
      <c r="A55" s="116"/>
      <c r="B55" s="126"/>
      <c r="C55" s="161"/>
      <c r="D55" s="74" t="s">
        <v>15</v>
      </c>
      <c r="E55" s="124"/>
      <c r="F55" s="124"/>
      <c r="G55" s="129"/>
      <c r="H55" s="104"/>
      <c r="I55" s="119"/>
      <c r="J55" s="119"/>
      <c r="K55" s="119"/>
      <c r="L55" s="119"/>
    </row>
    <row r="56" spans="1:12" ht="15" hidden="1" customHeight="1" x14ac:dyDescent="0.25">
      <c r="A56" s="117"/>
      <c r="B56" s="127"/>
      <c r="C56" s="162"/>
      <c r="D56" s="57" t="s">
        <v>85</v>
      </c>
      <c r="E56" s="125"/>
      <c r="F56" s="125"/>
      <c r="G56" s="130"/>
      <c r="H56" s="105"/>
      <c r="I56" s="120"/>
      <c r="J56" s="120"/>
      <c r="K56" s="120"/>
      <c r="L56" s="120"/>
    </row>
    <row r="57" spans="1:12" ht="15" hidden="1" customHeight="1" x14ac:dyDescent="0.25">
      <c r="A57" s="115" t="s">
        <v>73</v>
      </c>
      <c r="B57" s="163">
        <v>512251</v>
      </c>
      <c r="C57" s="160"/>
      <c r="D57" s="57">
        <v>0</v>
      </c>
      <c r="E57" s="134">
        <v>0</v>
      </c>
      <c r="F57" s="134">
        <v>0</v>
      </c>
      <c r="G57" s="128">
        <v>512251</v>
      </c>
      <c r="H57" s="103" t="s">
        <v>20</v>
      </c>
      <c r="I57" s="118" t="s">
        <v>78</v>
      </c>
      <c r="J57" s="118" t="s">
        <v>74</v>
      </c>
      <c r="K57" s="118" t="s">
        <v>84</v>
      </c>
      <c r="L57" s="118"/>
    </row>
    <row r="58" spans="1:12" ht="15" hidden="1" customHeight="1" x14ac:dyDescent="0.25">
      <c r="A58" s="116"/>
      <c r="B58" s="126"/>
      <c r="C58" s="161"/>
      <c r="D58" s="74" t="s">
        <v>15</v>
      </c>
      <c r="E58" s="124"/>
      <c r="F58" s="124"/>
      <c r="G58" s="129"/>
      <c r="H58" s="104"/>
      <c r="I58" s="119"/>
      <c r="J58" s="119"/>
      <c r="K58" s="119"/>
      <c r="L58" s="119"/>
    </row>
    <row r="59" spans="1:12" ht="15" hidden="1" customHeight="1" x14ac:dyDescent="0.25">
      <c r="A59" s="117"/>
      <c r="B59" s="127"/>
      <c r="C59" s="162"/>
      <c r="D59" s="57" t="s">
        <v>85</v>
      </c>
      <c r="E59" s="125"/>
      <c r="F59" s="125"/>
      <c r="G59" s="130"/>
      <c r="H59" s="105"/>
      <c r="I59" s="120"/>
      <c r="J59" s="120"/>
      <c r="K59" s="120"/>
      <c r="L59" s="120"/>
    </row>
    <row r="60" spans="1:12" ht="15" customHeight="1" x14ac:dyDescent="0.25">
      <c r="A60" s="115" t="s">
        <v>186</v>
      </c>
      <c r="B60" s="214" t="s">
        <v>194</v>
      </c>
      <c r="C60" s="160" t="s">
        <v>98</v>
      </c>
      <c r="D60" s="57">
        <v>150000</v>
      </c>
      <c r="E60" s="215">
        <v>150000</v>
      </c>
      <c r="F60" s="215">
        <v>180000</v>
      </c>
      <c r="G60" s="128">
        <v>512211</v>
      </c>
      <c r="H60" s="103" t="s">
        <v>121</v>
      </c>
      <c r="I60" s="118" t="s">
        <v>177</v>
      </c>
      <c r="J60" s="118" t="s">
        <v>178</v>
      </c>
      <c r="K60" s="118" t="s">
        <v>179</v>
      </c>
      <c r="L60" s="118"/>
    </row>
    <row r="61" spans="1:12" x14ac:dyDescent="0.25">
      <c r="A61" s="116"/>
      <c r="B61" s="139"/>
      <c r="C61" s="161"/>
      <c r="D61" s="74" t="s">
        <v>15</v>
      </c>
      <c r="E61" s="124"/>
      <c r="F61" s="124"/>
      <c r="G61" s="129"/>
      <c r="H61" s="104"/>
      <c r="I61" s="119"/>
      <c r="J61" s="119"/>
      <c r="K61" s="119"/>
      <c r="L61" s="119"/>
    </row>
    <row r="62" spans="1:12" x14ac:dyDescent="0.25">
      <c r="A62" s="117"/>
      <c r="B62" s="140"/>
      <c r="C62" s="162"/>
      <c r="D62" s="57"/>
      <c r="E62" s="125"/>
      <c r="F62" s="125"/>
      <c r="G62" s="130"/>
      <c r="H62" s="105"/>
      <c r="I62" s="120"/>
      <c r="J62" s="120"/>
      <c r="K62" s="120"/>
      <c r="L62" s="120"/>
    </row>
    <row r="63" spans="1:12" x14ac:dyDescent="0.25">
      <c r="A63" s="175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7"/>
    </row>
    <row r="64" spans="1:12" x14ac:dyDescent="0.25">
      <c r="A64" s="71" t="s">
        <v>16</v>
      </c>
      <c r="B64" s="75"/>
      <c r="C64" s="68"/>
      <c r="D64" s="29">
        <f>SUM(D65:D131)</f>
        <v>8011664.2700000005</v>
      </c>
      <c r="E64" s="29">
        <f>SUM(E65:E133)</f>
        <v>8011664.2700000005</v>
      </c>
      <c r="F64" s="29">
        <f>SUM(F65:F133)</f>
        <v>9614000</v>
      </c>
      <c r="G64" s="55"/>
      <c r="H64" s="69"/>
      <c r="I64" s="69"/>
      <c r="J64" s="69"/>
      <c r="K64" s="209"/>
      <c r="L64" s="210"/>
    </row>
    <row r="65" spans="1:12" ht="15" customHeight="1" x14ac:dyDescent="0.25">
      <c r="A65" s="115" t="s">
        <v>39</v>
      </c>
      <c r="B65" s="138">
        <f>G65</f>
        <v>421211</v>
      </c>
      <c r="C65" s="100" t="s">
        <v>40</v>
      </c>
      <c r="D65" s="57">
        <v>658333</v>
      </c>
      <c r="E65" s="134">
        <v>658333</v>
      </c>
      <c r="F65" s="134">
        <v>790000</v>
      </c>
      <c r="G65" s="128">
        <v>421211</v>
      </c>
      <c r="H65" s="103" t="s">
        <v>147</v>
      </c>
      <c r="I65" s="118" t="s">
        <v>148</v>
      </c>
      <c r="J65" s="118" t="s">
        <v>148</v>
      </c>
      <c r="K65" s="118" t="s">
        <v>149</v>
      </c>
      <c r="L65" s="118"/>
    </row>
    <row r="66" spans="1:12" x14ac:dyDescent="0.25">
      <c r="A66" s="116"/>
      <c r="B66" s="139"/>
      <c r="C66" s="101"/>
      <c r="D66" s="74" t="s">
        <v>15</v>
      </c>
      <c r="E66" s="124"/>
      <c r="F66" s="124"/>
      <c r="G66" s="129"/>
      <c r="H66" s="104"/>
      <c r="I66" s="119"/>
      <c r="J66" s="119"/>
      <c r="K66" s="119"/>
      <c r="L66" s="119"/>
    </row>
    <row r="67" spans="1:12" x14ac:dyDescent="0.25">
      <c r="A67" s="117"/>
      <c r="B67" s="140"/>
      <c r="C67" s="102"/>
      <c r="D67" s="57"/>
      <c r="E67" s="125"/>
      <c r="F67" s="125"/>
      <c r="G67" s="130"/>
      <c r="H67" s="105"/>
      <c r="I67" s="120"/>
      <c r="J67" s="120"/>
      <c r="K67" s="120"/>
      <c r="L67" s="120"/>
    </row>
    <row r="68" spans="1:12" ht="15" customHeight="1" x14ac:dyDescent="0.25">
      <c r="A68" s="115" t="s">
        <v>41</v>
      </c>
      <c r="B68" s="138">
        <f>G68</f>
        <v>421311</v>
      </c>
      <c r="C68" s="100" t="s">
        <v>42</v>
      </c>
      <c r="D68" s="57">
        <v>183333.33</v>
      </c>
      <c r="E68" s="106">
        <v>183333.33</v>
      </c>
      <c r="F68" s="106">
        <v>220000</v>
      </c>
      <c r="G68" s="128">
        <v>421311</v>
      </c>
      <c r="H68" s="103" t="s">
        <v>147</v>
      </c>
      <c r="I68" s="118" t="s">
        <v>148</v>
      </c>
      <c r="J68" s="118" t="s">
        <v>148</v>
      </c>
      <c r="K68" s="118" t="s">
        <v>150</v>
      </c>
      <c r="L68" s="118"/>
    </row>
    <row r="69" spans="1:12" x14ac:dyDescent="0.25">
      <c r="A69" s="116"/>
      <c r="B69" s="139"/>
      <c r="C69" s="101"/>
      <c r="D69" s="74" t="s">
        <v>15</v>
      </c>
      <c r="E69" s="124"/>
      <c r="F69" s="124"/>
      <c r="G69" s="129"/>
      <c r="H69" s="104"/>
      <c r="I69" s="119"/>
      <c r="J69" s="119"/>
      <c r="K69" s="119"/>
      <c r="L69" s="119"/>
    </row>
    <row r="70" spans="1:12" x14ac:dyDescent="0.25">
      <c r="A70" s="117"/>
      <c r="B70" s="140"/>
      <c r="C70" s="102"/>
      <c r="D70" s="57"/>
      <c r="E70" s="125"/>
      <c r="F70" s="125"/>
      <c r="G70" s="130"/>
      <c r="H70" s="105"/>
      <c r="I70" s="120"/>
      <c r="J70" s="120"/>
      <c r="K70" s="120"/>
      <c r="L70" s="120"/>
    </row>
    <row r="71" spans="1:12" ht="15" customHeight="1" x14ac:dyDescent="0.25">
      <c r="A71" s="115" t="s">
        <v>43</v>
      </c>
      <c r="B71" s="138">
        <f>G71</f>
        <v>421324</v>
      </c>
      <c r="C71" s="160" t="s">
        <v>44</v>
      </c>
      <c r="D71" s="57">
        <v>125000</v>
      </c>
      <c r="E71" s="134">
        <v>125000</v>
      </c>
      <c r="F71" s="134">
        <v>150000</v>
      </c>
      <c r="G71" s="128">
        <v>421324</v>
      </c>
      <c r="H71" s="103" t="s">
        <v>147</v>
      </c>
      <c r="I71" s="118" t="s">
        <v>180</v>
      </c>
      <c r="J71" s="118" t="s">
        <v>180</v>
      </c>
      <c r="K71" s="118" t="s">
        <v>181</v>
      </c>
      <c r="L71" s="118"/>
    </row>
    <row r="72" spans="1:12" x14ac:dyDescent="0.25">
      <c r="A72" s="116"/>
      <c r="B72" s="139"/>
      <c r="C72" s="161"/>
      <c r="D72" s="74" t="s">
        <v>15</v>
      </c>
      <c r="E72" s="124"/>
      <c r="F72" s="124"/>
      <c r="G72" s="129"/>
      <c r="H72" s="104"/>
      <c r="I72" s="119"/>
      <c r="J72" s="119"/>
      <c r="K72" s="119"/>
      <c r="L72" s="119"/>
    </row>
    <row r="73" spans="1:12" x14ac:dyDescent="0.25">
      <c r="A73" s="117"/>
      <c r="B73" s="140"/>
      <c r="C73" s="162"/>
      <c r="D73" s="57"/>
      <c r="E73" s="125"/>
      <c r="F73" s="125"/>
      <c r="G73" s="130"/>
      <c r="H73" s="105"/>
      <c r="I73" s="120"/>
      <c r="J73" s="120"/>
      <c r="K73" s="120"/>
      <c r="L73" s="120"/>
    </row>
    <row r="74" spans="1:12" ht="15" customHeight="1" x14ac:dyDescent="0.25">
      <c r="A74" s="115" t="s">
        <v>45</v>
      </c>
      <c r="B74" s="169">
        <v>421419</v>
      </c>
      <c r="C74" s="160" t="s">
        <v>70</v>
      </c>
      <c r="D74" s="57">
        <v>166666.66</v>
      </c>
      <c r="E74" s="106">
        <v>166666.66</v>
      </c>
      <c r="F74" s="134">
        <v>200000</v>
      </c>
      <c r="G74" s="128">
        <v>421419</v>
      </c>
      <c r="H74" s="103" t="s">
        <v>147</v>
      </c>
      <c r="I74" s="118" t="s">
        <v>152</v>
      </c>
      <c r="J74" s="118" t="s">
        <v>151</v>
      </c>
      <c r="K74" s="118" t="s">
        <v>153</v>
      </c>
      <c r="L74" s="118"/>
    </row>
    <row r="75" spans="1:12" x14ac:dyDescent="0.25">
      <c r="A75" s="116"/>
      <c r="B75" s="170"/>
      <c r="C75" s="161"/>
      <c r="D75" s="74" t="s">
        <v>15</v>
      </c>
      <c r="E75" s="124"/>
      <c r="F75" s="124"/>
      <c r="G75" s="129"/>
      <c r="H75" s="104"/>
      <c r="I75" s="119"/>
      <c r="J75" s="119"/>
      <c r="K75" s="119"/>
      <c r="L75" s="119"/>
    </row>
    <row r="76" spans="1:12" x14ac:dyDescent="0.25">
      <c r="A76" s="117"/>
      <c r="B76" s="171"/>
      <c r="C76" s="162"/>
      <c r="D76" s="57"/>
      <c r="E76" s="125"/>
      <c r="F76" s="125"/>
      <c r="G76" s="130"/>
      <c r="H76" s="105"/>
      <c r="I76" s="120"/>
      <c r="J76" s="120"/>
      <c r="K76" s="120"/>
      <c r="L76" s="120"/>
    </row>
    <row r="77" spans="1:12" ht="15" customHeight="1" x14ac:dyDescent="0.25">
      <c r="A77" s="115" t="s">
        <v>47</v>
      </c>
      <c r="B77" s="138">
        <f>G77</f>
        <v>421411</v>
      </c>
      <c r="C77" s="160" t="s">
        <v>46</v>
      </c>
      <c r="D77" s="57">
        <v>41666.660000000003</v>
      </c>
      <c r="E77" s="106">
        <v>41666.660000000003</v>
      </c>
      <c r="F77" s="134">
        <v>50000</v>
      </c>
      <c r="G77" s="128">
        <v>421411</v>
      </c>
      <c r="H77" s="103" t="s">
        <v>147</v>
      </c>
      <c r="I77" s="118" t="s">
        <v>148</v>
      </c>
      <c r="J77" s="118" t="s">
        <v>148</v>
      </c>
      <c r="K77" s="118" t="s">
        <v>150</v>
      </c>
      <c r="L77" s="118"/>
    </row>
    <row r="78" spans="1:12" x14ac:dyDescent="0.25">
      <c r="A78" s="116"/>
      <c r="B78" s="139"/>
      <c r="C78" s="161"/>
      <c r="D78" s="74" t="s">
        <v>15</v>
      </c>
      <c r="E78" s="124"/>
      <c r="F78" s="124"/>
      <c r="G78" s="129"/>
      <c r="H78" s="104"/>
      <c r="I78" s="119"/>
      <c r="J78" s="119"/>
      <c r="K78" s="119"/>
      <c r="L78" s="119"/>
    </row>
    <row r="79" spans="1:12" ht="30" customHeight="1" x14ac:dyDescent="0.25">
      <c r="A79" s="117"/>
      <c r="B79" s="140"/>
      <c r="C79" s="162"/>
      <c r="D79" s="57"/>
      <c r="E79" s="125"/>
      <c r="F79" s="125"/>
      <c r="G79" s="130"/>
      <c r="H79" s="105"/>
      <c r="I79" s="120"/>
      <c r="J79" s="120"/>
      <c r="K79" s="120"/>
      <c r="L79" s="120"/>
    </row>
    <row r="80" spans="1:12" ht="15" customHeight="1" x14ac:dyDescent="0.25">
      <c r="A80" s="115" t="s">
        <v>49</v>
      </c>
      <c r="B80" s="138">
        <f>G80</f>
        <v>421414</v>
      </c>
      <c r="C80" s="160" t="s">
        <v>48</v>
      </c>
      <c r="D80" s="57">
        <v>350000</v>
      </c>
      <c r="E80" s="106">
        <v>350000</v>
      </c>
      <c r="F80" s="106">
        <v>420000</v>
      </c>
      <c r="G80" s="128">
        <v>421414</v>
      </c>
      <c r="H80" s="103" t="s">
        <v>147</v>
      </c>
      <c r="I80" s="118" t="s">
        <v>154</v>
      </c>
      <c r="J80" s="118" t="s">
        <v>108</v>
      </c>
      <c r="K80" s="118" t="s">
        <v>182</v>
      </c>
      <c r="L80" s="118"/>
    </row>
    <row r="81" spans="1:12" x14ac:dyDescent="0.25">
      <c r="A81" s="116"/>
      <c r="B81" s="139"/>
      <c r="C81" s="161"/>
      <c r="D81" s="74" t="s">
        <v>15</v>
      </c>
      <c r="E81" s="124"/>
      <c r="F81" s="124"/>
      <c r="G81" s="129"/>
      <c r="H81" s="104"/>
      <c r="I81" s="119"/>
      <c r="J81" s="119"/>
      <c r="K81" s="119"/>
      <c r="L81" s="119"/>
    </row>
    <row r="82" spans="1:12" x14ac:dyDescent="0.25">
      <c r="A82" s="117"/>
      <c r="B82" s="140"/>
      <c r="C82" s="162"/>
      <c r="D82" s="57"/>
      <c r="E82" s="125"/>
      <c r="F82" s="125"/>
      <c r="G82" s="130"/>
      <c r="H82" s="105"/>
      <c r="I82" s="120"/>
      <c r="J82" s="120"/>
      <c r="K82" s="120"/>
      <c r="L82" s="120"/>
    </row>
    <row r="83" spans="1:12" ht="15" customHeight="1" x14ac:dyDescent="0.25">
      <c r="A83" s="115" t="s">
        <v>51</v>
      </c>
      <c r="B83" s="138">
        <f>G83</f>
        <v>421421</v>
      </c>
      <c r="C83" s="160" t="s">
        <v>50</v>
      </c>
      <c r="D83" s="57">
        <v>1166666.6599999999</v>
      </c>
      <c r="E83" s="106">
        <v>1166666.6599999999</v>
      </c>
      <c r="F83" s="134">
        <v>1400000</v>
      </c>
      <c r="G83" s="128">
        <v>421421</v>
      </c>
      <c r="H83" s="103" t="s">
        <v>147</v>
      </c>
      <c r="I83" s="118" t="s">
        <v>148</v>
      </c>
      <c r="J83" s="118" t="s">
        <v>148</v>
      </c>
      <c r="K83" s="118" t="s">
        <v>150</v>
      </c>
      <c r="L83" s="118"/>
    </row>
    <row r="84" spans="1:12" x14ac:dyDescent="0.25">
      <c r="A84" s="116"/>
      <c r="B84" s="139"/>
      <c r="C84" s="161"/>
      <c r="D84" s="74" t="s">
        <v>15</v>
      </c>
      <c r="E84" s="124"/>
      <c r="F84" s="124"/>
      <c r="G84" s="129"/>
      <c r="H84" s="104"/>
      <c r="I84" s="119"/>
      <c r="J84" s="119"/>
      <c r="K84" s="119"/>
      <c r="L84" s="119"/>
    </row>
    <row r="85" spans="1:12" x14ac:dyDescent="0.25">
      <c r="A85" s="117"/>
      <c r="B85" s="140"/>
      <c r="C85" s="162"/>
      <c r="D85" s="57"/>
      <c r="E85" s="125"/>
      <c r="F85" s="125"/>
      <c r="G85" s="130"/>
      <c r="H85" s="105"/>
      <c r="I85" s="120"/>
      <c r="J85" s="120"/>
      <c r="K85" s="120"/>
      <c r="L85" s="120"/>
    </row>
    <row r="86" spans="1:12" ht="15" customHeight="1" x14ac:dyDescent="0.25">
      <c r="A86" s="115" t="s">
        <v>52</v>
      </c>
      <c r="B86" s="138">
        <f t="shared" ref="B86:B98" si="0">G86</f>
        <v>421511</v>
      </c>
      <c r="C86" s="160" t="s">
        <v>86</v>
      </c>
      <c r="D86" s="57">
        <v>108333.33</v>
      </c>
      <c r="E86" s="106">
        <v>108333.33</v>
      </c>
      <c r="F86" s="134">
        <v>130000</v>
      </c>
      <c r="G86" s="128">
        <v>421511</v>
      </c>
      <c r="H86" s="103" t="s">
        <v>121</v>
      </c>
      <c r="I86" s="118" t="s">
        <v>155</v>
      </c>
      <c r="J86" s="118" t="s">
        <v>156</v>
      </c>
      <c r="K86" s="118" t="s">
        <v>157</v>
      </c>
      <c r="L86" s="118"/>
    </row>
    <row r="87" spans="1:12" x14ac:dyDescent="0.25">
      <c r="A87" s="116"/>
      <c r="B87" s="139"/>
      <c r="C87" s="161"/>
      <c r="D87" s="74" t="s">
        <v>15</v>
      </c>
      <c r="E87" s="124"/>
      <c r="F87" s="124"/>
      <c r="G87" s="129"/>
      <c r="H87" s="104"/>
      <c r="I87" s="119"/>
      <c r="J87" s="119"/>
      <c r="K87" s="119"/>
      <c r="L87" s="119"/>
    </row>
    <row r="88" spans="1:12" x14ac:dyDescent="0.25">
      <c r="A88" s="117"/>
      <c r="B88" s="140"/>
      <c r="C88" s="162"/>
      <c r="D88" s="57"/>
      <c r="E88" s="125"/>
      <c r="F88" s="125"/>
      <c r="G88" s="130"/>
      <c r="H88" s="105"/>
      <c r="I88" s="120"/>
      <c r="J88" s="120"/>
      <c r="K88" s="120"/>
      <c r="L88" s="120"/>
    </row>
    <row r="89" spans="1:12" ht="15" customHeight="1" x14ac:dyDescent="0.25">
      <c r="A89" s="115" t="s">
        <v>53</v>
      </c>
      <c r="B89" s="138">
        <f t="shared" si="0"/>
        <v>421512</v>
      </c>
      <c r="C89" s="160" t="s">
        <v>59</v>
      </c>
      <c r="D89" s="57">
        <v>66666</v>
      </c>
      <c r="E89" s="134">
        <v>66666</v>
      </c>
      <c r="F89" s="134">
        <v>80000</v>
      </c>
      <c r="G89" s="128">
        <v>421512</v>
      </c>
      <c r="H89" s="103" t="s">
        <v>121</v>
      </c>
      <c r="I89" s="118" t="s">
        <v>110</v>
      </c>
      <c r="J89" s="118" t="s">
        <v>110</v>
      </c>
      <c r="K89" s="118" t="s">
        <v>158</v>
      </c>
      <c r="L89" s="118"/>
    </row>
    <row r="90" spans="1:12" x14ac:dyDescent="0.25">
      <c r="A90" s="116"/>
      <c r="B90" s="139"/>
      <c r="C90" s="161"/>
      <c r="D90" s="74" t="s">
        <v>15</v>
      </c>
      <c r="E90" s="124"/>
      <c r="F90" s="124"/>
      <c r="G90" s="129"/>
      <c r="H90" s="104"/>
      <c r="I90" s="119"/>
      <c r="J90" s="119"/>
      <c r="K90" s="119"/>
      <c r="L90" s="119"/>
    </row>
    <row r="91" spans="1:12" x14ac:dyDescent="0.25">
      <c r="A91" s="117"/>
      <c r="B91" s="140"/>
      <c r="C91" s="162"/>
      <c r="D91" s="57"/>
      <c r="E91" s="125"/>
      <c r="F91" s="125"/>
      <c r="G91" s="130"/>
      <c r="H91" s="105"/>
      <c r="I91" s="120"/>
      <c r="J91" s="120"/>
      <c r="K91" s="120"/>
      <c r="L91" s="120"/>
    </row>
    <row r="92" spans="1:12" ht="15" customHeight="1" x14ac:dyDescent="0.25">
      <c r="A92" s="115" t="s">
        <v>54</v>
      </c>
      <c r="B92" s="138">
        <f t="shared" si="0"/>
        <v>421521</v>
      </c>
      <c r="C92" s="160" t="s">
        <v>58</v>
      </c>
      <c r="D92" s="57">
        <v>58333.33</v>
      </c>
      <c r="E92" s="106">
        <v>58333.33</v>
      </c>
      <c r="F92" s="134">
        <v>70000</v>
      </c>
      <c r="G92" s="128">
        <v>421521</v>
      </c>
      <c r="H92" s="103" t="s">
        <v>121</v>
      </c>
      <c r="I92" s="118" t="s">
        <v>125</v>
      </c>
      <c r="J92" s="118" t="s">
        <v>125</v>
      </c>
      <c r="K92" s="118" t="s">
        <v>159</v>
      </c>
      <c r="L92" s="118"/>
    </row>
    <row r="93" spans="1:12" x14ac:dyDescent="0.25">
      <c r="A93" s="116"/>
      <c r="B93" s="139"/>
      <c r="C93" s="161"/>
      <c r="D93" s="74" t="s">
        <v>15</v>
      </c>
      <c r="E93" s="124"/>
      <c r="F93" s="124"/>
      <c r="G93" s="129"/>
      <c r="H93" s="104"/>
      <c r="I93" s="119"/>
      <c r="J93" s="119"/>
      <c r="K93" s="119"/>
      <c r="L93" s="119"/>
    </row>
    <row r="94" spans="1:12" x14ac:dyDescent="0.25">
      <c r="A94" s="117"/>
      <c r="B94" s="140"/>
      <c r="C94" s="162"/>
      <c r="D94" s="57"/>
      <c r="E94" s="125"/>
      <c r="F94" s="125"/>
      <c r="G94" s="130"/>
      <c r="H94" s="105"/>
      <c r="I94" s="120"/>
      <c r="J94" s="120"/>
      <c r="K94" s="120"/>
      <c r="L94" s="120"/>
    </row>
    <row r="95" spans="1:12" ht="15" customHeight="1" x14ac:dyDescent="0.25">
      <c r="A95" s="115" t="s">
        <v>55</v>
      </c>
      <c r="B95" s="138">
        <f t="shared" si="0"/>
        <v>423212</v>
      </c>
      <c r="C95" s="100" t="s">
        <v>87</v>
      </c>
      <c r="D95" s="57">
        <v>141666.66</v>
      </c>
      <c r="E95" s="106">
        <v>141666.66</v>
      </c>
      <c r="F95" s="106">
        <v>170000</v>
      </c>
      <c r="G95" s="128">
        <v>423212</v>
      </c>
      <c r="H95" s="103" t="s">
        <v>121</v>
      </c>
      <c r="I95" s="118" t="s">
        <v>125</v>
      </c>
      <c r="J95" s="118" t="s">
        <v>115</v>
      </c>
      <c r="K95" s="118" t="s">
        <v>159</v>
      </c>
      <c r="L95" s="118"/>
    </row>
    <row r="96" spans="1:12" x14ac:dyDescent="0.25">
      <c r="A96" s="116"/>
      <c r="B96" s="139"/>
      <c r="C96" s="101"/>
      <c r="D96" s="74" t="s">
        <v>15</v>
      </c>
      <c r="E96" s="124"/>
      <c r="F96" s="124"/>
      <c r="G96" s="129"/>
      <c r="H96" s="104"/>
      <c r="I96" s="119"/>
      <c r="J96" s="119"/>
      <c r="K96" s="119"/>
      <c r="L96" s="119"/>
    </row>
    <row r="97" spans="1:12" ht="14.25" customHeight="1" x14ac:dyDescent="0.25">
      <c r="A97" s="117"/>
      <c r="B97" s="140"/>
      <c r="C97" s="102"/>
      <c r="D97" s="57"/>
      <c r="E97" s="125"/>
      <c r="F97" s="125"/>
      <c r="G97" s="130"/>
      <c r="H97" s="105"/>
      <c r="I97" s="120"/>
      <c r="J97" s="120"/>
      <c r="K97" s="120"/>
      <c r="L97" s="120"/>
    </row>
    <row r="98" spans="1:12" ht="15" customHeight="1" x14ac:dyDescent="0.25">
      <c r="A98" s="115" t="s">
        <v>56</v>
      </c>
      <c r="B98" s="138">
        <f t="shared" si="0"/>
        <v>423311</v>
      </c>
      <c r="C98" s="100" t="s">
        <v>60</v>
      </c>
      <c r="D98" s="57">
        <v>83333.33</v>
      </c>
      <c r="E98" s="106">
        <v>83333.33</v>
      </c>
      <c r="F98" s="134">
        <v>100000</v>
      </c>
      <c r="G98" s="128">
        <v>423311</v>
      </c>
      <c r="H98" s="103" t="s">
        <v>121</v>
      </c>
      <c r="I98" s="118" t="s">
        <v>125</v>
      </c>
      <c r="J98" s="118" t="s">
        <v>104</v>
      </c>
      <c r="K98" s="118" t="s">
        <v>126</v>
      </c>
      <c r="L98" s="118"/>
    </row>
    <row r="99" spans="1:12" x14ac:dyDescent="0.25">
      <c r="A99" s="116"/>
      <c r="B99" s="139"/>
      <c r="C99" s="101"/>
      <c r="D99" s="74" t="s">
        <v>15</v>
      </c>
      <c r="E99" s="124"/>
      <c r="F99" s="124"/>
      <c r="G99" s="129"/>
      <c r="H99" s="104"/>
      <c r="I99" s="119"/>
      <c r="J99" s="119"/>
      <c r="K99" s="119"/>
      <c r="L99" s="119"/>
    </row>
    <row r="100" spans="1:12" x14ac:dyDescent="0.25">
      <c r="A100" s="117"/>
      <c r="B100" s="140"/>
      <c r="C100" s="102"/>
      <c r="D100" s="57"/>
      <c r="E100" s="125"/>
      <c r="F100" s="125"/>
      <c r="G100" s="130"/>
      <c r="H100" s="105"/>
      <c r="I100" s="120"/>
      <c r="J100" s="120"/>
      <c r="K100" s="120"/>
      <c r="L100" s="120"/>
    </row>
    <row r="101" spans="1:12" ht="15" customHeight="1" x14ac:dyDescent="0.25">
      <c r="A101" s="115" t="s">
        <v>57</v>
      </c>
      <c r="B101" s="138">
        <f>425211</f>
        <v>425211</v>
      </c>
      <c r="C101" s="100" t="s">
        <v>63</v>
      </c>
      <c r="D101" s="57">
        <v>41666.660000000003</v>
      </c>
      <c r="E101" s="106">
        <v>41666.660000000003</v>
      </c>
      <c r="F101" s="134">
        <v>50000</v>
      </c>
      <c r="G101" s="128">
        <v>425211</v>
      </c>
      <c r="H101" s="103" t="s">
        <v>121</v>
      </c>
      <c r="I101" s="118" t="s">
        <v>127</v>
      </c>
      <c r="J101" s="118" t="s">
        <v>105</v>
      </c>
      <c r="K101" s="118" t="s">
        <v>161</v>
      </c>
      <c r="L101" s="118"/>
    </row>
    <row r="102" spans="1:12" x14ac:dyDescent="0.25">
      <c r="A102" s="116"/>
      <c r="B102" s="139"/>
      <c r="C102" s="101"/>
      <c r="D102" s="74" t="s">
        <v>15</v>
      </c>
      <c r="E102" s="124"/>
      <c r="F102" s="124"/>
      <c r="G102" s="129"/>
      <c r="H102" s="104"/>
      <c r="I102" s="119"/>
      <c r="J102" s="119"/>
      <c r="K102" s="119"/>
      <c r="L102" s="119"/>
    </row>
    <row r="103" spans="1:12" x14ac:dyDescent="0.25">
      <c r="A103" s="117"/>
      <c r="B103" s="140"/>
      <c r="C103" s="102"/>
      <c r="D103" s="57"/>
      <c r="E103" s="125"/>
      <c r="F103" s="125"/>
      <c r="G103" s="130"/>
      <c r="H103" s="105"/>
      <c r="I103" s="120"/>
      <c r="J103" s="120"/>
      <c r="K103" s="120"/>
      <c r="L103" s="120"/>
    </row>
    <row r="104" spans="1:12" ht="15" customHeight="1" x14ac:dyDescent="0.25">
      <c r="A104" s="115" t="s">
        <v>61</v>
      </c>
      <c r="B104" s="138">
        <f>G104</f>
        <v>425219</v>
      </c>
      <c r="C104" s="100" t="s">
        <v>102</v>
      </c>
      <c r="D104" s="57">
        <v>16666.66</v>
      </c>
      <c r="E104" s="106">
        <v>16666.66</v>
      </c>
      <c r="F104" s="134">
        <v>20000</v>
      </c>
      <c r="G104" s="128">
        <v>425219</v>
      </c>
      <c r="H104" s="103" t="s">
        <v>121</v>
      </c>
      <c r="I104" s="118" t="s">
        <v>162</v>
      </c>
      <c r="J104" s="118" t="s">
        <v>162</v>
      </c>
      <c r="K104" s="118" t="s">
        <v>163</v>
      </c>
      <c r="L104" s="118"/>
    </row>
    <row r="105" spans="1:12" x14ac:dyDescent="0.25">
      <c r="A105" s="116"/>
      <c r="B105" s="139"/>
      <c r="C105" s="101"/>
      <c r="D105" s="74" t="s">
        <v>15</v>
      </c>
      <c r="E105" s="124"/>
      <c r="F105" s="124"/>
      <c r="G105" s="129"/>
      <c r="H105" s="104"/>
      <c r="I105" s="119"/>
      <c r="J105" s="119"/>
      <c r="K105" s="119"/>
      <c r="L105" s="119"/>
    </row>
    <row r="106" spans="1:12" x14ac:dyDescent="0.25">
      <c r="A106" s="117"/>
      <c r="B106" s="140"/>
      <c r="C106" s="102"/>
      <c r="D106" s="57"/>
      <c r="E106" s="125"/>
      <c r="F106" s="125"/>
      <c r="G106" s="130"/>
      <c r="H106" s="105"/>
      <c r="I106" s="120"/>
      <c r="J106" s="120"/>
      <c r="K106" s="120"/>
      <c r="L106" s="120"/>
    </row>
    <row r="107" spans="1:12" ht="18.75" customHeight="1" x14ac:dyDescent="0.25">
      <c r="A107" s="115" t="s">
        <v>88</v>
      </c>
      <c r="B107" s="138">
        <f>G107</f>
        <v>482131</v>
      </c>
      <c r="C107" s="100" t="s">
        <v>67</v>
      </c>
      <c r="D107" s="57">
        <v>66666</v>
      </c>
      <c r="E107" s="134">
        <v>66666</v>
      </c>
      <c r="F107" s="134">
        <v>80000</v>
      </c>
      <c r="G107" s="128">
        <v>482131</v>
      </c>
      <c r="H107" s="103" t="s">
        <v>121</v>
      </c>
      <c r="I107" s="118" t="s">
        <v>160</v>
      </c>
      <c r="J107" s="118" t="s">
        <v>164</v>
      </c>
      <c r="K107" s="118" t="s">
        <v>165</v>
      </c>
      <c r="L107" s="118"/>
    </row>
    <row r="108" spans="1:12" x14ac:dyDescent="0.25">
      <c r="A108" s="116"/>
      <c r="B108" s="139"/>
      <c r="C108" s="101"/>
      <c r="D108" s="74" t="s">
        <v>15</v>
      </c>
      <c r="E108" s="124"/>
      <c r="F108" s="124"/>
      <c r="G108" s="129"/>
      <c r="H108" s="104"/>
      <c r="I108" s="119"/>
      <c r="J108" s="119"/>
      <c r="K108" s="119"/>
      <c r="L108" s="119"/>
    </row>
    <row r="109" spans="1:12" x14ac:dyDescent="0.25">
      <c r="A109" s="117"/>
      <c r="B109" s="140"/>
      <c r="C109" s="102"/>
      <c r="D109" s="57"/>
      <c r="E109" s="125"/>
      <c r="F109" s="125"/>
      <c r="G109" s="130"/>
      <c r="H109" s="105"/>
      <c r="I109" s="120"/>
      <c r="J109" s="120"/>
      <c r="K109" s="120"/>
      <c r="L109" s="120"/>
    </row>
    <row r="110" spans="1:12" ht="15" customHeight="1" x14ac:dyDescent="0.25">
      <c r="A110" s="115" t="s">
        <v>62</v>
      </c>
      <c r="B110" s="138">
        <v>424911</v>
      </c>
      <c r="C110" s="100" t="s">
        <v>77</v>
      </c>
      <c r="D110" s="57">
        <v>335000</v>
      </c>
      <c r="E110" s="106">
        <v>335000</v>
      </c>
      <c r="F110" s="106">
        <v>402000</v>
      </c>
      <c r="G110" s="128">
        <v>424911</v>
      </c>
      <c r="H110" s="103" t="s">
        <v>121</v>
      </c>
      <c r="I110" s="118" t="s">
        <v>104</v>
      </c>
      <c r="J110" s="118" t="s">
        <v>109</v>
      </c>
      <c r="K110" s="118" t="s">
        <v>166</v>
      </c>
      <c r="L110" s="118"/>
    </row>
    <row r="111" spans="1:12" x14ac:dyDescent="0.25">
      <c r="A111" s="116"/>
      <c r="B111" s="139"/>
      <c r="C111" s="101"/>
      <c r="D111" s="74" t="s">
        <v>15</v>
      </c>
      <c r="E111" s="124"/>
      <c r="F111" s="124"/>
      <c r="G111" s="129"/>
      <c r="H111" s="104"/>
      <c r="I111" s="119"/>
      <c r="J111" s="119"/>
      <c r="K111" s="119"/>
      <c r="L111" s="119"/>
    </row>
    <row r="112" spans="1:12" ht="19.5" customHeight="1" x14ac:dyDescent="0.25">
      <c r="A112" s="117"/>
      <c r="B112" s="140"/>
      <c r="C112" s="102"/>
      <c r="D112" s="57"/>
      <c r="E112" s="125"/>
      <c r="F112" s="125"/>
      <c r="G112" s="130"/>
      <c r="H112" s="105"/>
      <c r="I112" s="120"/>
      <c r="J112" s="120"/>
      <c r="K112" s="120"/>
      <c r="L112" s="120"/>
    </row>
    <row r="113" spans="1:12" ht="15" customHeight="1" x14ac:dyDescent="0.25">
      <c r="A113" s="115" t="s">
        <v>64</v>
      </c>
      <c r="B113" s="138">
        <v>423599</v>
      </c>
      <c r="C113" s="100" t="s">
        <v>195</v>
      </c>
      <c r="D113" s="57">
        <v>2250000</v>
      </c>
      <c r="E113" s="106">
        <v>2250000</v>
      </c>
      <c r="F113" s="134">
        <v>2700000</v>
      </c>
      <c r="G113" s="128">
        <v>423599</v>
      </c>
      <c r="H113" s="103" t="s">
        <v>121</v>
      </c>
      <c r="I113" s="118" t="s">
        <v>167</v>
      </c>
      <c r="J113" s="118" t="s">
        <v>107</v>
      </c>
      <c r="K113" s="118" t="s">
        <v>168</v>
      </c>
      <c r="L113" s="118"/>
    </row>
    <row r="114" spans="1:12" x14ac:dyDescent="0.25">
      <c r="A114" s="116"/>
      <c r="B114" s="139"/>
      <c r="C114" s="101"/>
      <c r="D114" s="74" t="s">
        <v>15</v>
      </c>
      <c r="E114" s="124"/>
      <c r="F114" s="124"/>
      <c r="G114" s="129"/>
      <c r="H114" s="104"/>
      <c r="I114" s="119"/>
      <c r="J114" s="119"/>
      <c r="K114" s="119"/>
      <c r="L114" s="119"/>
    </row>
    <row r="115" spans="1:12" x14ac:dyDescent="0.25">
      <c r="A115" s="117"/>
      <c r="B115" s="140"/>
      <c r="C115" s="102"/>
      <c r="D115" s="57"/>
      <c r="E115" s="125"/>
      <c r="F115" s="125"/>
      <c r="G115" s="130"/>
      <c r="H115" s="105"/>
      <c r="I115" s="120"/>
      <c r="J115" s="120"/>
      <c r="K115" s="120"/>
      <c r="L115" s="120"/>
    </row>
    <row r="116" spans="1:12" ht="15" customHeight="1" x14ac:dyDescent="0.25">
      <c r="A116" s="115" t="s">
        <v>65</v>
      </c>
      <c r="B116" s="138">
        <v>422911</v>
      </c>
      <c r="C116" s="100" t="s">
        <v>171</v>
      </c>
      <c r="D116" s="57">
        <v>83333</v>
      </c>
      <c r="E116" s="134">
        <v>83333</v>
      </c>
      <c r="F116" s="134">
        <v>100000</v>
      </c>
      <c r="G116" s="128">
        <v>422911</v>
      </c>
      <c r="H116" s="103" t="s">
        <v>121</v>
      </c>
      <c r="I116" s="118" t="s">
        <v>199</v>
      </c>
      <c r="J116" s="118" t="s">
        <v>200</v>
      </c>
      <c r="K116" s="118" t="s">
        <v>205</v>
      </c>
      <c r="L116" s="118"/>
    </row>
    <row r="117" spans="1:12" x14ac:dyDescent="0.25">
      <c r="A117" s="116"/>
      <c r="B117" s="139"/>
      <c r="C117" s="101"/>
      <c r="D117" s="74" t="s">
        <v>15</v>
      </c>
      <c r="E117" s="124"/>
      <c r="F117" s="124"/>
      <c r="G117" s="129"/>
      <c r="H117" s="104"/>
      <c r="I117" s="119"/>
      <c r="J117" s="119"/>
      <c r="K117" s="119"/>
      <c r="L117" s="119"/>
    </row>
    <row r="118" spans="1:12" x14ac:dyDescent="0.25">
      <c r="A118" s="117"/>
      <c r="B118" s="140"/>
      <c r="C118" s="102"/>
      <c r="D118" s="57"/>
      <c r="E118" s="125"/>
      <c r="F118" s="125"/>
      <c r="G118" s="130"/>
      <c r="H118" s="105"/>
      <c r="I118" s="120"/>
      <c r="J118" s="120"/>
      <c r="K118" s="120"/>
      <c r="L118" s="120"/>
    </row>
    <row r="119" spans="1:12" ht="15" customHeight="1" x14ac:dyDescent="0.25">
      <c r="A119" s="115" t="s">
        <v>66</v>
      </c>
      <c r="B119" s="138">
        <v>425222</v>
      </c>
      <c r="C119" s="100" t="s">
        <v>23</v>
      </c>
      <c r="D119" s="57">
        <v>108333.33</v>
      </c>
      <c r="E119" s="106">
        <v>108333.33</v>
      </c>
      <c r="F119" s="106">
        <v>130000</v>
      </c>
      <c r="G119" s="128">
        <v>425222</v>
      </c>
      <c r="H119" s="103" t="s">
        <v>121</v>
      </c>
      <c r="I119" s="118" t="s">
        <v>111</v>
      </c>
      <c r="J119" s="118" t="s">
        <v>201</v>
      </c>
      <c r="K119" s="118" t="s">
        <v>183</v>
      </c>
      <c r="L119" s="118"/>
    </row>
    <row r="120" spans="1:12" x14ac:dyDescent="0.25">
      <c r="A120" s="116"/>
      <c r="B120" s="139"/>
      <c r="C120" s="101"/>
      <c r="D120" s="74" t="s">
        <v>15</v>
      </c>
      <c r="E120" s="124"/>
      <c r="F120" s="124"/>
      <c r="G120" s="129"/>
      <c r="H120" s="104"/>
      <c r="I120" s="119"/>
      <c r="J120" s="119"/>
      <c r="K120" s="119"/>
      <c r="L120" s="119"/>
    </row>
    <row r="121" spans="1:12" x14ac:dyDescent="0.25">
      <c r="A121" s="117"/>
      <c r="B121" s="140"/>
      <c r="C121" s="102"/>
      <c r="D121" s="57"/>
      <c r="E121" s="125"/>
      <c r="F121" s="125"/>
      <c r="G121" s="130"/>
      <c r="H121" s="105"/>
      <c r="I121" s="120"/>
      <c r="J121" s="120"/>
      <c r="K121" s="120"/>
      <c r="L121" s="120"/>
    </row>
    <row r="122" spans="1:12" ht="30" x14ac:dyDescent="0.25">
      <c r="A122" s="81"/>
      <c r="B122" s="83"/>
      <c r="C122" s="100" t="s">
        <v>202</v>
      </c>
      <c r="D122" s="57">
        <v>83333</v>
      </c>
      <c r="E122" s="77"/>
      <c r="F122" s="109">
        <v>100000</v>
      </c>
      <c r="G122" s="78"/>
      <c r="H122" s="103" t="s">
        <v>121</v>
      </c>
      <c r="I122" s="79" t="s">
        <v>204</v>
      </c>
      <c r="J122" s="79" t="s">
        <v>184</v>
      </c>
      <c r="K122" s="79" t="s">
        <v>185</v>
      </c>
      <c r="L122" s="79"/>
    </row>
    <row r="123" spans="1:12" x14ac:dyDescent="0.25">
      <c r="A123" s="81"/>
      <c r="B123" s="83"/>
      <c r="C123" s="101"/>
      <c r="D123" s="57" t="s">
        <v>15</v>
      </c>
      <c r="E123" s="77">
        <v>83333</v>
      </c>
      <c r="F123" s="110"/>
      <c r="G123" s="78">
        <v>425223</v>
      </c>
      <c r="H123" s="104"/>
      <c r="I123" s="79"/>
      <c r="J123" s="79"/>
      <c r="K123" s="79"/>
      <c r="L123" s="79"/>
    </row>
    <row r="124" spans="1:12" ht="14.25" customHeight="1" x14ac:dyDescent="0.25">
      <c r="A124" s="81" t="s">
        <v>176</v>
      </c>
      <c r="B124" s="83">
        <v>425223</v>
      </c>
      <c r="C124" s="102"/>
      <c r="D124" s="57"/>
      <c r="E124" s="77"/>
      <c r="F124" s="111"/>
      <c r="G124" s="78"/>
      <c r="H124" s="105"/>
      <c r="I124" s="79"/>
      <c r="J124" s="79"/>
      <c r="K124" s="79"/>
      <c r="L124" s="79"/>
    </row>
    <row r="125" spans="1:12" ht="15" customHeight="1" x14ac:dyDescent="0.25">
      <c r="A125" s="211" t="s">
        <v>189</v>
      </c>
      <c r="B125" s="169">
        <v>421323</v>
      </c>
      <c r="C125" s="160" t="s">
        <v>94</v>
      </c>
      <c r="D125" s="57">
        <v>1583333.33</v>
      </c>
      <c r="E125" s="106">
        <v>1583333.33</v>
      </c>
      <c r="F125" s="106">
        <v>1900000</v>
      </c>
      <c r="G125" s="128">
        <v>421323</v>
      </c>
      <c r="H125" s="103" t="s">
        <v>121</v>
      </c>
      <c r="I125" s="118" t="s">
        <v>154</v>
      </c>
      <c r="J125" s="118" t="s">
        <v>108</v>
      </c>
      <c r="K125" s="118" t="s">
        <v>203</v>
      </c>
      <c r="L125" s="118"/>
    </row>
    <row r="126" spans="1:12" x14ac:dyDescent="0.25">
      <c r="A126" s="212"/>
      <c r="B126" s="170"/>
      <c r="C126" s="161"/>
      <c r="D126" s="57" t="s">
        <v>15</v>
      </c>
      <c r="E126" s="124"/>
      <c r="F126" s="124"/>
      <c r="G126" s="129"/>
      <c r="H126" s="104"/>
      <c r="I126" s="119"/>
      <c r="J126" s="119"/>
      <c r="K126" s="119"/>
      <c r="L126" s="119"/>
    </row>
    <row r="127" spans="1:12" x14ac:dyDescent="0.25">
      <c r="A127" s="213"/>
      <c r="B127" s="171"/>
      <c r="C127" s="162"/>
      <c r="D127" s="57"/>
      <c r="E127" s="125"/>
      <c r="F127" s="125"/>
      <c r="G127" s="130"/>
      <c r="H127" s="105"/>
      <c r="I127" s="120"/>
      <c r="J127" s="120"/>
      <c r="K127" s="120"/>
      <c r="L127" s="120"/>
    </row>
    <row r="128" spans="1:12" ht="30" x14ac:dyDescent="0.25">
      <c r="A128" s="86"/>
      <c r="B128" s="84"/>
      <c r="C128" s="87" t="s">
        <v>172</v>
      </c>
      <c r="D128" s="57">
        <v>85000</v>
      </c>
      <c r="E128" s="106">
        <v>85000</v>
      </c>
      <c r="F128" s="106">
        <v>102000</v>
      </c>
      <c r="G128" s="78">
        <v>425229</v>
      </c>
      <c r="H128" s="103" t="s">
        <v>121</v>
      </c>
      <c r="I128" s="79" t="s">
        <v>115</v>
      </c>
      <c r="J128" s="79" t="s">
        <v>123</v>
      </c>
      <c r="K128" s="79" t="s">
        <v>175</v>
      </c>
      <c r="L128" s="79"/>
    </row>
    <row r="129" spans="1:12" x14ac:dyDescent="0.25">
      <c r="A129" s="86" t="s">
        <v>190</v>
      </c>
      <c r="B129" s="84">
        <v>425229</v>
      </c>
      <c r="C129" s="80"/>
      <c r="D129" s="57" t="s">
        <v>15</v>
      </c>
      <c r="E129" s="107"/>
      <c r="F129" s="107"/>
      <c r="G129" s="78"/>
      <c r="H129" s="104"/>
      <c r="I129" s="79"/>
      <c r="J129" s="79"/>
      <c r="K129" s="79"/>
      <c r="L129" s="79"/>
    </row>
    <row r="130" spans="1:12" x14ac:dyDescent="0.25">
      <c r="A130" s="86"/>
      <c r="B130" s="84"/>
      <c r="C130" s="80"/>
      <c r="D130" s="57"/>
      <c r="E130" s="108"/>
      <c r="F130" s="108"/>
      <c r="G130" s="78"/>
      <c r="H130" s="105"/>
      <c r="I130" s="79"/>
      <c r="J130" s="79"/>
      <c r="K130" s="79"/>
      <c r="L130" s="79"/>
    </row>
    <row r="131" spans="1:12" ht="15" customHeight="1" x14ac:dyDescent="0.25">
      <c r="A131" s="211" t="s">
        <v>191</v>
      </c>
      <c r="B131" s="169">
        <v>424311</v>
      </c>
      <c r="C131" s="160" t="s">
        <v>112</v>
      </c>
      <c r="D131" s="57">
        <v>208333.33</v>
      </c>
      <c r="E131" s="106">
        <v>208333.33</v>
      </c>
      <c r="F131" s="106">
        <v>250000</v>
      </c>
      <c r="G131" s="128">
        <v>424311</v>
      </c>
      <c r="H131" s="103" t="s">
        <v>121</v>
      </c>
      <c r="I131" s="118" t="s">
        <v>169</v>
      </c>
      <c r="J131" s="118" t="s">
        <v>170</v>
      </c>
      <c r="K131" s="118" t="s">
        <v>149</v>
      </c>
      <c r="L131" s="118"/>
    </row>
    <row r="132" spans="1:12" x14ac:dyDescent="0.25">
      <c r="A132" s="212"/>
      <c r="B132" s="170"/>
      <c r="C132" s="161"/>
      <c r="D132" s="57" t="s">
        <v>15</v>
      </c>
      <c r="E132" s="124"/>
      <c r="F132" s="124"/>
      <c r="G132" s="129"/>
      <c r="H132" s="104"/>
      <c r="I132" s="119"/>
      <c r="J132" s="119"/>
      <c r="K132" s="119"/>
      <c r="L132" s="119"/>
    </row>
    <row r="133" spans="1:12" x14ac:dyDescent="0.25">
      <c r="A133" s="213"/>
      <c r="B133" s="171"/>
      <c r="C133" s="162"/>
      <c r="D133" s="57"/>
      <c r="E133" s="125"/>
      <c r="F133" s="125"/>
      <c r="G133" s="130"/>
      <c r="H133" s="105"/>
      <c r="I133" s="120"/>
      <c r="J133" s="120"/>
      <c r="K133" s="120"/>
      <c r="L133" s="120"/>
    </row>
    <row r="134" spans="1:12" x14ac:dyDescent="0.25">
      <c r="L134"/>
    </row>
    <row r="135" spans="1:12" x14ac:dyDescent="0.25">
      <c r="A135" s="6" t="s">
        <v>196</v>
      </c>
      <c r="I135" t="s">
        <v>99</v>
      </c>
      <c r="L135"/>
    </row>
    <row r="136" spans="1:12" x14ac:dyDescent="0.25">
      <c r="A136" s="6" t="s">
        <v>197</v>
      </c>
      <c r="I136" t="s">
        <v>93</v>
      </c>
      <c r="L136"/>
    </row>
    <row r="137" spans="1:12" x14ac:dyDescent="0.25">
      <c r="I137" t="s">
        <v>79</v>
      </c>
      <c r="L137"/>
    </row>
    <row r="138" spans="1:12" x14ac:dyDescent="0.25">
      <c r="L138"/>
    </row>
    <row r="139" spans="1:12" x14ac:dyDescent="0.25">
      <c r="L139"/>
    </row>
  </sheetData>
  <mergeCells count="429">
    <mergeCell ref="E128:E130"/>
    <mergeCell ref="H128:H130"/>
    <mergeCell ref="K60:K62"/>
    <mergeCell ref="L60:L62"/>
    <mergeCell ref="A60:A62"/>
    <mergeCell ref="B60:B62"/>
    <mergeCell ref="C60:C62"/>
    <mergeCell ref="E60:E62"/>
    <mergeCell ref="F60:F62"/>
    <mergeCell ref="G60:G62"/>
    <mergeCell ref="H60:H62"/>
    <mergeCell ref="I60:I62"/>
    <mergeCell ref="J60:J62"/>
    <mergeCell ref="K125:K127"/>
    <mergeCell ref="L125:L127"/>
    <mergeCell ref="A125:A127"/>
    <mergeCell ref="B125:B127"/>
    <mergeCell ref="C125:C127"/>
    <mergeCell ref="E125:E127"/>
    <mergeCell ref="F125:F127"/>
    <mergeCell ref="G125:G127"/>
    <mergeCell ref="H125:H127"/>
    <mergeCell ref="I125:I127"/>
    <mergeCell ref="J125:J127"/>
    <mergeCell ref="K131:K133"/>
    <mergeCell ref="L131:L133"/>
    <mergeCell ref="A131:A133"/>
    <mergeCell ref="B131:B133"/>
    <mergeCell ref="C131:C133"/>
    <mergeCell ref="E131:E133"/>
    <mergeCell ref="F131:F133"/>
    <mergeCell ref="G131:G133"/>
    <mergeCell ref="H131:H133"/>
    <mergeCell ref="I131:I133"/>
    <mergeCell ref="J131:J133"/>
    <mergeCell ref="E116:E118"/>
    <mergeCell ref="F116:F118"/>
    <mergeCell ref="G116:G118"/>
    <mergeCell ref="H116:H118"/>
    <mergeCell ref="I116:I118"/>
    <mergeCell ref="J116:J118"/>
    <mergeCell ref="K116:K118"/>
    <mergeCell ref="E119:E121"/>
    <mergeCell ref="F119:F121"/>
    <mergeCell ref="G119:G121"/>
    <mergeCell ref="H119:H121"/>
    <mergeCell ref="I119:I121"/>
    <mergeCell ref="J119:J121"/>
    <mergeCell ref="K119:K121"/>
    <mergeCell ref="E110:E112"/>
    <mergeCell ref="F110:F112"/>
    <mergeCell ref="G110:G112"/>
    <mergeCell ref="H110:H112"/>
    <mergeCell ref="I110:I112"/>
    <mergeCell ref="J110:J112"/>
    <mergeCell ref="K110:K112"/>
    <mergeCell ref="E113:E115"/>
    <mergeCell ref="F113:F115"/>
    <mergeCell ref="G113:G115"/>
    <mergeCell ref="H113:H115"/>
    <mergeCell ref="I113:I115"/>
    <mergeCell ref="J113:J115"/>
    <mergeCell ref="K113:K115"/>
    <mergeCell ref="E107:E109"/>
    <mergeCell ref="F107:F109"/>
    <mergeCell ref="G107:G109"/>
    <mergeCell ref="H107:H109"/>
    <mergeCell ref="I107:I109"/>
    <mergeCell ref="J107:J109"/>
    <mergeCell ref="K107:K109"/>
    <mergeCell ref="E101:E103"/>
    <mergeCell ref="F101:F103"/>
    <mergeCell ref="G101:G103"/>
    <mergeCell ref="H101:H103"/>
    <mergeCell ref="I101:I103"/>
    <mergeCell ref="J101:J103"/>
    <mergeCell ref="K101:K103"/>
    <mergeCell ref="E104:E106"/>
    <mergeCell ref="F104:F106"/>
    <mergeCell ref="G104:G106"/>
    <mergeCell ref="H104:H106"/>
    <mergeCell ref="I104:I106"/>
    <mergeCell ref="J104:J106"/>
    <mergeCell ref="K104:K106"/>
    <mergeCell ref="E98:E100"/>
    <mergeCell ref="F98:F100"/>
    <mergeCell ref="G98:G100"/>
    <mergeCell ref="H98:H100"/>
    <mergeCell ref="I98:I100"/>
    <mergeCell ref="J98:J100"/>
    <mergeCell ref="K98:K100"/>
    <mergeCell ref="E95:E97"/>
    <mergeCell ref="F95:F97"/>
    <mergeCell ref="G95:G97"/>
    <mergeCell ref="H95:H97"/>
    <mergeCell ref="I95:I97"/>
    <mergeCell ref="J95:J97"/>
    <mergeCell ref="K95:K97"/>
    <mergeCell ref="E89:E91"/>
    <mergeCell ref="F89:F91"/>
    <mergeCell ref="G89:G91"/>
    <mergeCell ref="H89:H91"/>
    <mergeCell ref="I89:I91"/>
    <mergeCell ref="J89:J91"/>
    <mergeCell ref="K89:K91"/>
    <mergeCell ref="E92:E94"/>
    <mergeCell ref="F92:F94"/>
    <mergeCell ref="G92:G94"/>
    <mergeCell ref="H92:H94"/>
    <mergeCell ref="I92:I94"/>
    <mergeCell ref="J92:J94"/>
    <mergeCell ref="K92:K94"/>
    <mergeCell ref="E83:E85"/>
    <mergeCell ref="F83:F85"/>
    <mergeCell ref="G83:G85"/>
    <mergeCell ref="H83:H85"/>
    <mergeCell ref="I83:I85"/>
    <mergeCell ref="J83:J85"/>
    <mergeCell ref="K83:K85"/>
    <mergeCell ref="E86:E88"/>
    <mergeCell ref="F86:F88"/>
    <mergeCell ref="G86:G88"/>
    <mergeCell ref="H86:H88"/>
    <mergeCell ref="I86:I88"/>
    <mergeCell ref="J86:J88"/>
    <mergeCell ref="K86:K88"/>
    <mergeCell ref="E77:E79"/>
    <mergeCell ref="F77:F79"/>
    <mergeCell ref="G77:G79"/>
    <mergeCell ref="H77:H79"/>
    <mergeCell ref="I77:I79"/>
    <mergeCell ref="J77:J79"/>
    <mergeCell ref="K77:K79"/>
    <mergeCell ref="E80:E82"/>
    <mergeCell ref="F80:F82"/>
    <mergeCell ref="G80:G82"/>
    <mergeCell ref="H80:H82"/>
    <mergeCell ref="I80:I82"/>
    <mergeCell ref="J80:J82"/>
    <mergeCell ref="K80:K82"/>
    <mergeCell ref="E71:E73"/>
    <mergeCell ref="F71:F73"/>
    <mergeCell ref="G71:G73"/>
    <mergeCell ref="H71:H73"/>
    <mergeCell ref="I71:I73"/>
    <mergeCell ref="J71:J73"/>
    <mergeCell ref="K71:K73"/>
    <mergeCell ref="E74:E76"/>
    <mergeCell ref="F74:F76"/>
    <mergeCell ref="G74:G76"/>
    <mergeCell ref="H74:H76"/>
    <mergeCell ref="I74:I76"/>
    <mergeCell ref="J74:J76"/>
    <mergeCell ref="K74:K76"/>
    <mergeCell ref="H65:H67"/>
    <mergeCell ref="I65:I67"/>
    <mergeCell ref="J65:J67"/>
    <mergeCell ref="K65:K67"/>
    <mergeCell ref="E68:E70"/>
    <mergeCell ref="F68:F70"/>
    <mergeCell ref="G68:G70"/>
    <mergeCell ref="H68:H70"/>
    <mergeCell ref="I68:I70"/>
    <mergeCell ref="J68:J70"/>
    <mergeCell ref="K68:K70"/>
    <mergeCell ref="E36:E38"/>
    <mergeCell ref="F36:F38"/>
    <mergeCell ref="E65:E67"/>
    <mergeCell ref="F65:F67"/>
    <mergeCell ref="G65:G67"/>
    <mergeCell ref="E51:E53"/>
    <mergeCell ref="F51:F53"/>
    <mergeCell ref="G51:G53"/>
    <mergeCell ref="E54:E56"/>
    <mergeCell ref="F54:F56"/>
    <mergeCell ref="G54:G56"/>
    <mergeCell ref="E57:E59"/>
    <mergeCell ref="F57:F59"/>
    <mergeCell ref="G57:G59"/>
    <mergeCell ref="H51:H53"/>
    <mergeCell ref="H54:H56"/>
    <mergeCell ref="H57:H59"/>
    <mergeCell ref="I42:I44"/>
    <mergeCell ref="J42:J44"/>
    <mergeCell ref="K42:K44"/>
    <mergeCell ref="J57:J59"/>
    <mergeCell ref="I57:I59"/>
    <mergeCell ref="J54:J56"/>
    <mergeCell ref="I54:I56"/>
    <mergeCell ref="J51:J53"/>
    <mergeCell ref="I51:I53"/>
    <mergeCell ref="J48:J50"/>
    <mergeCell ref="K48:K50"/>
    <mergeCell ref="K57:K59"/>
    <mergeCell ref="K54:K56"/>
    <mergeCell ref="K51:K53"/>
    <mergeCell ref="H42:H44"/>
    <mergeCell ref="A4:L4"/>
    <mergeCell ref="A1:G1"/>
    <mergeCell ref="A2:G3"/>
    <mergeCell ref="J1:L1"/>
    <mergeCell ref="H1:I1"/>
    <mergeCell ref="H2:I3"/>
    <mergeCell ref="J2:L3"/>
    <mergeCell ref="L113:L115"/>
    <mergeCell ref="L116:L118"/>
    <mergeCell ref="L68:L70"/>
    <mergeCell ref="L71:L73"/>
    <mergeCell ref="L74:L76"/>
    <mergeCell ref="L77:L79"/>
    <mergeCell ref="L80:L82"/>
    <mergeCell ref="L83:L85"/>
    <mergeCell ref="L86:L88"/>
    <mergeCell ref="L89:L91"/>
    <mergeCell ref="L92:L94"/>
    <mergeCell ref="L42:L44"/>
    <mergeCell ref="L51:L53"/>
    <mergeCell ref="L54:L56"/>
    <mergeCell ref="A5:L6"/>
    <mergeCell ref="L65:L67"/>
    <mergeCell ref="K64:L64"/>
    <mergeCell ref="L119:L121"/>
    <mergeCell ref="L95:L97"/>
    <mergeCell ref="L98:L100"/>
    <mergeCell ref="L101:L103"/>
    <mergeCell ref="L104:L106"/>
    <mergeCell ref="L107:L109"/>
    <mergeCell ref="L110:L112"/>
    <mergeCell ref="L12:L14"/>
    <mergeCell ref="L15:L17"/>
    <mergeCell ref="L18:L20"/>
    <mergeCell ref="L21:L23"/>
    <mergeCell ref="L24:L26"/>
    <mergeCell ref="L27:L29"/>
    <mergeCell ref="L30:L32"/>
    <mergeCell ref="L33:L35"/>
    <mergeCell ref="L36:L38"/>
    <mergeCell ref="L57:L59"/>
    <mergeCell ref="A63:L63"/>
    <mergeCell ref="A51:A53"/>
    <mergeCell ref="A54:A56"/>
    <mergeCell ref="A57:A59"/>
    <mergeCell ref="B65:B67"/>
    <mergeCell ref="A65:A67"/>
    <mergeCell ref="C65:C67"/>
    <mergeCell ref="A119:A121"/>
    <mergeCell ref="B119:B121"/>
    <mergeCell ref="C119:C121"/>
    <mergeCell ref="A110:A112"/>
    <mergeCell ref="B110:B112"/>
    <mergeCell ref="C110:C112"/>
    <mergeCell ref="A113:A115"/>
    <mergeCell ref="B113:B115"/>
    <mergeCell ref="C113:C115"/>
    <mergeCell ref="A116:A118"/>
    <mergeCell ref="B116:B118"/>
    <mergeCell ref="C116:C118"/>
    <mergeCell ref="A98:A100"/>
    <mergeCell ref="B98:B100"/>
    <mergeCell ref="C98:C100"/>
    <mergeCell ref="A107:A109"/>
    <mergeCell ref="B107:B109"/>
    <mergeCell ref="C107:C109"/>
    <mergeCell ref="A101:A103"/>
    <mergeCell ref="C104:C106"/>
    <mergeCell ref="C101:C103"/>
    <mergeCell ref="B101:B103"/>
    <mergeCell ref="A104:A106"/>
    <mergeCell ref="B104:B106"/>
    <mergeCell ref="A95:A97"/>
    <mergeCell ref="B95:B97"/>
    <mergeCell ref="C95:C97"/>
    <mergeCell ref="B89:B91"/>
    <mergeCell ref="A89:A91"/>
    <mergeCell ref="C89:C91"/>
    <mergeCell ref="A92:A94"/>
    <mergeCell ref="B92:B94"/>
    <mergeCell ref="C92:C94"/>
    <mergeCell ref="B86:B88"/>
    <mergeCell ref="A86:A88"/>
    <mergeCell ref="C86:C88"/>
    <mergeCell ref="A83:A85"/>
    <mergeCell ref="A77:A79"/>
    <mergeCell ref="B77:B79"/>
    <mergeCell ref="C77:C79"/>
    <mergeCell ref="A80:A82"/>
    <mergeCell ref="B80:B82"/>
    <mergeCell ref="C80:C82"/>
    <mergeCell ref="A74:A76"/>
    <mergeCell ref="B74:B76"/>
    <mergeCell ref="C74:C76"/>
    <mergeCell ref="B68:B70"/>
    <mergeCell ref="C68:C70"/>
    <mergeCell ref="C71:C73"/>
    <mergeCell ref="B71:B73"/>
    <mergeCell ref="A71:A73"/>
    <mergeCell ref="B83:B85"/>
    <mergeCell ref="C83:C85"/>
    <mergeCell ref="A68:A70"/>
    <mergeCell ref="C57:C59"/>
    <mergeCell ref="B57:B59"/>
    <mergeCell ref="B54:B56"/>
    <mergeCell ref="B51:B53"/>
    <mergeCell ref="C54:C56"/>
    <mergeCell ref="C51:C53"/>
    <mergeCell ref="A7:A8"/>
    <mergeCell ref="C7:C8"/>
    <mergeCell ref="A42:A44"/>
    <mergeCell ref="C42:C44"/>
    <mergeCell ref="A33:A35"/>
    <mergeCell ref="C33:C35"/>
    <mergeCell ref="C36:C38"/>
    <mergeCell ref="A36:A38"/>
    <mergeCell ref="B42:B44"/>
    <mergeCell ref="B36:B38"/>
    <mergeCell ref="B33:B35"/>
    <mergeCell ref="A30:A32"/>
    <mergeCell ref="B30:B32"/>
    <mergeCell ref="B7:B8"/>
    <mergeCell ref="A27:A29"/>
    <mergeCell ref="B27:B29"/>
    <mergeCell ref="C27:C29"/>
    <mergeCell ref="C12:C14"/>
    <mergeCell ref="C15:C17"/>
    <mergeCell ref="A18:A20"/>
    <mergeCell ref="C18:C20"/>
    <mergeCell ref="A21:A23"/>
    <mergeCell ref="C21:C23"/>
    <mergeCell ref="B21:B23"/>
    <mergeCell ref="C24:C26"/>
    <mergeCell ref="B24:B26"/>
    <mergeCell ref="B15:B17"/>
    <mergeCell ref="B18:B20"/>
    <mergeCell ref="A12:A14"/>
    <mergeCell ref="A15:A17"/>
    <mergeCell ref="A24:A26"/>
    <mergeCell ref="B12:B14"/>
    <mergeCell ref="D7:D8"/>
    <mergeCell ref="E7:G7"/>
    <mergeCell ref="H7:H8"/>
    <mergeCell ref="I7:K7"/>
    <mergeCell ref="I24:I26"/>
    <mergeCell ref="J24:J26"/>
    <mergeCell ref="H21:H23"/>
    <mergeCell ref="H12:H14"/>
    <mergeCell ref="H15:H17"/>
    <mergeCell ref="I12:I14"/>
    <mergeCell ref="J12:J14"/>
    <mergeCell ref="K12:K14"/>
    <mergeCell ref="I15:I17"/>
    <mergeCell ref="J15:J17"/>
    <mergeCell ref="K15:K17"/>
    <mergeCell ref="I18:I20"/>
    <mergeCell ref="J18:J20"/>
    <mergeCell ref="K18:K20"/>
    <mergeCell ref="I21:I23"/>
    <mergeCell ref="J21:J23"/>
    <mergeCell ref="L39:L41"/>
    <mergeCell ref="B39:B41"/>
    <mergeCell ref="C30:C32"/>
    <mergeCell ref="F18:F20"/>
    <mergeCell ref="G18:G20"/>
    <mergeCell ref="E21:E23"/>
    <mergeCell ref="F21:F23"/>
    <mergeCell ref="G21:G23"/>
    <mergeCell ref="E24:E26"/>
    <mergeCell ref="F24:F26"/>
    <mergeCell ref="G24:G26"/>
    <mergeCell ref="E27:E29"/>
    <mergeCell ref="F27:F29"/>
    <mergeCell ref="G27:G29"/>
    <mergeCell ref="E30:E32"/>
    <mergeCell ref="F30:F32"/>
    <mergeCell ref="G30:G32"/>
    <mergeCell ref="I33:I35"/>
    <mergeCell ref="J33:J35"/>
    <mergeCell ref="E18:E20"/>
    <mergeCell ref="K24:K26"/>
    <mergeCell ref="I27:I29"/>
    <mergeCell ref="J27:J29"/>
    <mergeCell ref="K27:K29"/>
    <mergeCell ref="H36:H38"/>
    <mergeCell ref="G36:G38"/>
    <mergeCell ref="E42:E44"/>
    <mergeCell ref="F42:F44"/>
    <mergeCell ref="G12:G14"/>
    <mergeCell ref="F12:F14"/>
    <mergeCell ref="E12:E14"/>
    <mergeCell ref="J39:J41"/>
    <mergeCell ref="K39:K41"/>
    <mergeCell ref="E15:E17"/>
    <mergeCell ref="F15:F17"/>
    <mergeCell ref="G15:G17"/>
    <mergeCell ref="I30:I32"/>
    <mergeCell ref="J30:J32"/>
    <mergeCell ref="K30:K32"/>
    <mergeCell ref="K21:K23"/>
    <mergeCell ref="H18:H20"/>
    <mergeCell ref="H24:H26"/>
    <mergeCell ref="H27:H29"/>
    <mergeCell ref="H30:H32"/>
    <mergeCell ref="G42:G44"/>
    <mergeCell ref="E33:E35"/>
    <mergeCell ref="F33:F35"/>
    <mergeCell ref="G33:G35"/>
    <mergeCell ref="C122:C124"/>
    <mergeCell ref="H122:H124"/>
    <mergeCell ref="F128:F130"/>
    <mergeCell ref="F122:F124"/>
    <mergeCell ref="A39:A41"/>
    <mergeCell ref="A48:A50"/>
    <mergeCell ref="C48:C50"/>
    <mergeCell ref="K33:K35"/>
    <mergeCell ref="I36:I38"/>
    <mergeCell ref="J36:J38"/>
    <mergeCell ref="B48:B50"/>
    <mergeCell ref="E48:E50"/>
    <mergeCell ref="F48:F50"/>
    <mergeCell ref="G48:G50"/>
    <mergeCell ref="H48:H50"/>
    <mergeCell ref="I48:I50"/>
    <mergeCell ref="C39:C41"/>
    <mergeCell ref="I39:I41"/>
    <mergeCell ref="F39:F41"/>
    <mergeCell ref="G39:G41"/>
    <mergeCell ref="H39:H41"/>
    <mergeCell ref="E39:E41"/>
    <mergeCell ref="K36:K38"/>
    <mergeCell ref="H33:H35"/>
  </mergeCells>
  <pageMargins left="0.23622047244094488" right="0.23622047244094488" top="0.74803149606299213" bottom="0.74803149606299213" header="0.31496062992125984" footer="0.31496062992125984"/>
  <pageSetup scale="71" fitToHeight="0" orientation="landscape" r:id="rId1"/>
  <rowBreaks count="1" manualBreakCount="1">
    <brk id="9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Закон </vt:lpstr>
      <vt:lpstr>мимо</vt:lpstr>
      <vt:lpstr>'Закон '!Print_Area</vt:lpstr>
      <vt:lpstr>мимо!Print_Area</vt:lpstr>
    </vt:vector>
  </TitlesOfParts>
  <Company>Javna Ustanova Centar za socijalni rad u Vranju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Ljubisa Krstic</dc:creator>
  <cp:lastModifiedBy>Јавна установа Центар за социјални рад у Врању</cp:lastModifiedBy>
  <cp:lastPrinted>2026-01-15T07:42:59Z</cp:lastPrinted>
  <dcterms:created xsi:type="dcterms:W3CDTF">2021-01-20T09:57:16Z</dcterms:created>
  <dcterms:modified xsi:type="dcterms:W3CDTF">2026-01-21T10:35:31Z</dcterms:modified>
</cp:coreProperties>
</file>